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app.xml" ContentType="application/vnd.openxmlformats-officedocument.extended-propertie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officeDocument/2006/relationships/extended-properties" Target="docProps/app.xml" /><Relationship Id="rId3"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X:\1-prj\CZ\2020_0059_III_10614_Konopiste_most 41969\01_Administrativa\09_VR_na_zhotovitele\Dotazy\DOTAZ_3_4\soupis_praci\"/>
    </mc:Choice>
  </mc:AlternateContent>
  <bookViews>
    <workbookView xWindow="0" yWindow="0" windowWidth="0" windowHeight="0"/>
  </bookViews>
  <sheets>
    <sheet name="Rekapitulace" sheetId="8" r:id="rId1"/>
    <sheet name="SO 000" sheetId="3" r:id="rId2"/>
    <sheet name="SO 181" sheetId="4" r:id="rId3"/>
    <sheet name="SO 201.1" sheetId="5" r:id="rId4"/>
    <sheet name="SO 201.2" sheetId="6" r:id="rId5"/>
    <sheet name="SO 431" sheetId="7" r:id="rId6"/>
    <sheet name="Seznam figur" sheetId="2" r:id="rId7"/>
  </sheets>
  <calcPr/>
</workbook>
</file>

<file path=xl/calcChain.xml><?xml version="1.0" encoding="utf-8"?>
<calcChain xmlns="http://schemas.openxmlformats.org/spreadsheetml/2006/main">
  <c i="8" l="1" r="E14"/>
  <c r="D14"/>
  <c r="C14"/>
  <c r="E13"/>
  <c r="D13"/>
  <c r="C13"/>
  <c r="E12"/>
  <c r="D12"/>
  <c r="C12"/>
  <c r="E11"/>
  <c r="D11"/>
  <c r="C11"/>
  <c r="E10"/>
  <c r="D10"/>
  <c r="C10"/>
  <c r="C7"/>
  <c r="C6"/>
  <c i="7" r="I3"/>
  <c r="I65"/>
  <c r="O66"/>
  <c r="I66"/>
  <c r="I60"/>
  <c r="O61"/>
  <c r="I61"/>
  <c r="I39"/>
  <c r="O56"/>
  <c r="I56"/>
  <c r="O52"/>
  <c r="I52"/>
  <c r="O48"/>
  <c r="I48"/>
  <c r="O44"/>
  <c r="I44"/>
  <c r="O40"/>
  <c r="I40"/>
  <c r="I34"/>
  <c r="O35"/>
  <c r="I35"/>
  <c r="I25"/>
  <c r="O30"/>
  <c r="I30"/>
  <c r="O26"/>
  <c r="I26"/>
  <c r="I8"/>
  <c r="O21"/>
  <c r="I21"/>
  <c r="O17"/>
  <c r="I17"/>
  <c r="O13"/>
  <c r="I13"/>
  <c r="O9"/>
  <c r="I9"/>
  <c i="6" r="I3"/>
  <c r="I333"/>
  <c r="O406"/>
  <c r="I406"/>
  <c r="O402"/>
  <c r="I402"/>
  <c r="O398"/>
  <c r="I398"/>
  <c r="O394"/>
  <c r="I394"/>
  <c r="O390"/>
  <c r="I390"/>
  <c r="O386"/>
  <c r="I386"/>
  <c r="O382"/>
  <c r="I382"/>
  <c r="O378"/>
  <c r="I378"/>
  <c r="O374"/>
  <c r="I374"/>
  <c r="O370"/>
  <c r="I370"/>
  <c r="O366"/>
  <c r="I366"/>
  <c r="O362"/>
  <c r="I362"/>
  <c r="O358"/>
  <c r="I358"/>
  <c r="O354"/>
  <c r="I354"/>
  <c r="O350"/>
  <c r="I350"/>
  <c r="O346"/>
  <c r="I346"/>
  <c r="O342"/>
  <c r="I342"/>
  <c r="O338"/>
  <c r="I338"/>
  <c r="O334"/>
  <c r="I334"/>
  <c r="I312"/>
  <c r="O329"/>
  <c r="I329"/>
  <c r="O325"/>
  <c r="I325"/>
  <c r="O321"/>
  <c r="I321"/>
  <c r="O317"/>
  <c r="I317"/>
  <c r="O313"/>
  <c r="I313"/>
  <c r="I287"/>
  <c r="O308"/>
  <c r="I308"/>
  <c r="O304"/>
  <c r="I304"/>
  <c r="O300"/>
  <c r="I300"/>
  <c r="O296"/>
  <c r="I296"/>
  <c r="O292"/>
  <c r="I292"/>
  <c r="O288"/>
  <c r="I288"/>
  <c r="I234"/>
  <c r="O283"/>
  <c r="I283"/>
  <c r="O279"/>
  <c r="I279"/>
  <c r="O275"/>
  <c r="I275"/>
  <c r="O271"/>
  <c r="I271"/>
  <c r="O267"/>
  <c r="I267"/>
  <c r="O263"/>
  <c r="I263"/>
  <c r="O259"/>
  <c r="I259"/>
  <c r="O255"/>
  <c r="I255"/>
  <c r="O251"/>
  <c r="I251"/>
  <c r="O247"/>
  <c r="I247"/>
  <c r="O243"/>
  <c r="I243"/>
  <c r="O239"/>
  <c r="I239"/>
  <c r="O235"/>
  <c r="I235"/>
  <c r="I209"/>
  <c r="O230"/>
  <c r="I230"/>
  <c r="O226"/>
  <c r="I226"/>
  <c r="O222"/>
  <c r="I222"/>
  <c r="O218"/>
  <c r="I218"/>
  <c r="O214"/>
  <c r="I214"/>
  <c r="O210"/>
  <c r="I210"/>
  <c r="I148"/>
  <c r="O205"/>
  <c r="I205"/>
  <c r="O201"/>
  <c r="I201"/>
  <c r="O197"/>
  <c r="I197"/>
  <c r="O193"/>
  <c r="I193"/>
  <c r="O189"/>
  <c r="I189"/>
  <c r="O185"/>
  <c r="I185"/>
  <c r="O181"/>
  <c r="I181"/>
  <c r="O177"/>
  <c r="I177"/>
  <c r="O173"/>
  <c r="I173"/>
  <c r="O169"/>
  <c r="I169"/>
  <c r="O165"/>
  <c r="I165"/>
  <c r="O161"/>
  <c r="I161"/>
  <c r="O157"/>
  <c r="I157"/>
  <c r="O153"/>
  <c r="I153"/>
  <c r="O149"/>
  <c r="I149"/>
  <c r="I135"/>
  <c r="O144"/>
  <c r="I144"/>
  <c r="O140"/>
  <c r="I140"/>
  <c r="O136"/>
  <c r="I136"/>
  <c r="I114"/>
  <c r="O131"/>
  <c r="I131"/>
  <c r="O127"/>
  <c r="I127"/>
  <c r="O123"/>
  <c r="I123"/>
  <c r="O119"/>
  <c r="I119"/>
  <c r="O115"/>
  <c r="I115"/>
  <c r="I53"/>
  <c r="O110"/>
  <c r="I110"/>
  <c r="O106"/>
  <c r="I106"/>
  <c r="O102"/>
  <c r="I102"/>
  <c r="O98"/>
  <c r="I98"/>
  <c r="O94"/>
  <c r="I94"/>
  <c r="O90"/>
  <c r="I90"/>
  <c r="O86"/>
  <c r="I86"/>
  <c r="O82"/>
  <c r="I82"/>
  <c r="O78"/>
  <c r="I78"/>
  <c r="O74"/>
  <c r="I74"/>
  <c r="O70"/>
  <c r="I70"/>
  <c r="O66"/>
  <c r="I66"/>
  <c r="O62"/>
  <c r="I62"/>
  <c r="O58"/>
  <c r="I58"/>
  <c r="O54"/>
  <c r="I54"/>
  <c r="I8"/>
  <c r="O49"/>
  <c r="I49"/>
  <c r="O45"/>
  <c r="I45"/>
  <c r="O41"/>
  <c r="I41"/>
  <c r="O37"/>
  <c r="I37"/>
  <c r="O33"/>
  <c r="I33"/>
  <c r="O29"/>
  <c r="I29"/>
  <c r="O25"/>
  <c r="I25"/>
  <c r="O21"/>
  <c r="I21"/>
  <c r="O17"/>
  <c r="I17"/>
  <c r="O13"/>
  <c r="I13"/>
  <c r="O9"/>
  <c r="I9"/>
  <c i="5" r="I3"/>
  <c r="I113"/>
  <c r="O138"/>
  <c r="I138"/>
  <c r="O134"/>
  <c r="I134"/>
  <c r="O130"/>
  <c r="I130"/>
  <c r="O126"/>
  <c r="I126"/>
  <c r="O123"/>
  <c r="I123"/>
  <c r="O120"/>
  <c r="I120"/>
  <c r="O117"/>
  <c r="I117"/>
  <c r="O114"/>
  <c r="I114"/>
  <c r="I75"/>
  <c r="O109"/>
  <c r="I109"/>
  <c r="O105"/>
  <c r="I105"/>
  <c r="O101"/>
  <c r="I101"/>
  <c r="O97"/>
  <c r="I97"/>
  <c r="O93"/>
  <c r="I93"/>
  <c r="O89"/>
  <c r="I89"/>
  <c r="O85"/>
  <c r="I85"/>
  <c r="O82"/>
  <c r="I82"/>
  <c r="O79"/>
  <c r="I79"/>
  <c r="O76"/>
  <c r="I76"/>
  <c r="I71"/>
  <c r="O72"/>
  <c r="I72"/>
  <c r="I20"/>
  <c r="O67"/>
  <c r="I67"/>
  <c r="O63"/>
  <c r="I63"/>
  <c r="O60"/>
  <c r="I60"/>
  <c r="O56"/>
  <c r="I56"/>
  <c r="O53"/>
  <c r="I53"/>
  <c r="O50"/>
  <c r="I50"/>
  <c r="O47"/>
  <c r="I47"/>
  <c r="O44"/>
  <c r="I44"/>
  <c r="O40"/>
  <c r="I40"/>
  <c r="O36"/>
  <c r="I36"/>
  <c r="O32"/>
  <c r="I32"/>
  <c r="O28"/>
  <c r="I28"/>
  <c r="O24"/>
  <c r="I24"/>
  <c r="O21"/>
  <c r="I21"/>
  <c r="I8"/>
  <c r="O16"/>
  <c r="I16"/>
  <c r="O12"/>
  <c r="I12"/>
  <c r="O9"/>
  <c r="I9"/>
  <c i="4" r="I3"/>
  <c r="I22"/>
  <c r="O27"/>
  <c r="I27"/>
  <c r="O23"/>
  <c r="I23"/>
  <c r="I17"/>
  <c r="O18"/>
  <c r="I18"/>
  <c r="I8"/>
  <c r="O13"/>
  <c r="I13"/>
  <c r="O9"/>
  <c r="I9"/>
  <c i="3" r="I3"/>
  <c r="I8"/>
  <c r="O57"/>
  <c r="I57"/>
  <c r="O53"/>
  <c r="I53"/>
  <c r="O49"/>
  <c r="I49"/>
  <c r="O45"/>
  <c r="I45"/>
  <c r="O41"/>
  <c r="I41"/>
  <c r="O37"/>
  <c r="I37"/>
  <c r="O33"/>
  <c r="I33"/>
  <c r="O29"/>
  <c r="I29"/>
  <c r="O25"/>
  <c r="I25"/>
  <c r="O21"/>
  <c r="I21"/>
  <c r="O17"/>
  <c r="I17"/>
  <c r="O13"/>
  <c r="I13"/>
  <c r="O9"/>
  <c r="I9"/>
</calcChain>
</file>

<file path=xl/sharedStrings.xml><?xml version="1.0" encoding="utf-8"?>
<sst xmlns="http://schemas.openxmlformats.org/spreadsheetml/2006/main">
  <si>
    <t>EstiCon</t>
  </si>
  <si>
    <t xml:space="preserve">Firma: </t>
  </si>
  <si>
    <t>Rekapitulace ceny</t>
  </si>
  <si>
    <t>Stavba: 2020/0059 - III/10614 Konopiště, most ev. č. 10614-2 PD</t>
  </si>
  <si>
    <t>Celková cena bez DPH:</t>
  </si>
  <si>
    <t>Celková cena s DPH:</t>
  </si>
  <si>
    <t>Objekt</t>
  </si>
  <si>
    <t>Popis</t>
  </si>
  <si>
    <t>Cena bez DPH</t>
  </si>
  <si>
    <t>DPH</t>
  </si>
  <si>
    <t>Cena s DPH</t>
  </si>
  <si>
    <t>SO 000</t>
  </si>
  <si>
    <t>Všeobecné položky</t>
  </si>
  <si>
    <t>SO 181</t>
  </si>
  <si>
    <t>Dopravně inženýrské opatření</t>
  </si>
  <si>
    <t>SO 201.1</t>
  </si>
  <si>
    <t>Úpravy komunikace</t>
  </si>
  <si>
    <t>SO 201.2</t>
  </si>
  <si>
    <t>Most ev. č. 10614-2</t>
  </si>
  <si>
    <t>SO 431</t>
  </si>
  <si>
    <t>Dočasná přeložka sloupu VO</t>
  </si>
  <si>
    <t>Soupis prací objektu</t>
  </si>
  <si>
    <t>S</t>
  </si>
  <si>
    <t>Stavba:</t>
  </si>
  <si>
    <t>2020/0059</t>
  </si>
  <si>
    <t>III/10614 Konopiště, most ev. č. 10614-2 PD</t>
  </si>
  <si>
    <t>O</t>
  </si>
  <si>
    <t>Rozpočet:</t>
  </si>
  <si>
    <t>Typ</t>
  </si>
  <si>
    <t>Poř. číslo</t>
  </si>
  <si>
    <t>Kód položky</t>
  </si>
  <si>
    <t>Varianta</t>
  </si>
  <si>
    <t>Název Položky</t>
  </si>
  <si>
    <t>MJ</t>
  </si>
  <si>
    <t>Množství</t>
  </si>
  <si>
    <t>Cena</t>
  </si>
  <si>
    <t>Cenová soustava</t>
  </si>
  <si>
    <t>Jednotková</t>
  </si>
  <si>
    <t>Celkem</t>
  </si>
  <si>
    <t>SD</t>
  </si>
  <si>
    <t>0</t>
  </si>
  <si>
    <t>Všeobecné konstrukce a práce</t>
  </si>
  <si>
    <t>P</t>
  </si>
  <si>
    <t>02821</t>
  </si>
  <si>
    <t/>
  </si>
  <si>
    <t>PRŮZKUMNÉ PRÁCE ARCHEOLOGICKÉ NA POVRCHU</t>
  </si>
  <si>
    <t>KPL</t>
  </si>
  <si>
    <t>PP</t>
  </si>
  <si>
    <t>Zajištění archeologického dohledu na stavbě. Musí být provedeno osobou či společností oprávněnou k výkonu archeologickému výzkumu či dohledu. Případný záchranný archeologický výzkum (pokud se na stavbě vyskytnou arch. nálezy) hradí investor na vlastní náklady.</t>
  </si>
  <si>
    <t>VV</t>
  </si>
  <si>
    <t>1 = 1.000 [A]</t>
  </si>
  <si>
    <t>TS</t>
  </si>
  <si>
    <t>zahrnuje veškeré náklady spojené s objednatelem požadovanými pracemi</t>
  </si>
  <si>
    <t>02911</t>
  </si>
  <si>
    <t>1</t>
  </si>
  <si>
    <t>OSTATNÍ POŽADAVKY - GEODETICKÉ ZAMĚŘENÍ</t>
  </si>
  <si>
    <t>HM</t>
  </si>
  <si>
    <t>Geodetické zaměření skutečného provedení stavby (bude sloužit jako podklad DSPS)</t>
  </si>
  <si>
    <t>2</t>
  </si>
  <si>
    <t xml:space="preserve">Geodetická činnost v průběhu provádění stavebních prací (geodet zhotovitele stavby) včetně vytyčení stavby, vč. vytyčení hranic pozemků.  
Součástí je vybudování potřebné vytyčovací sítě.</t>
  </si>
  <si>
    <t>02912</t>
  </si>
  <si>
    <t>OSTATNÍ POŽADAVKY - VYTYČOVACÍ BOD MIKROSÍTĚ</t>
  </si>
  <si>
    <t>KUS</t>
  </si>
  <si>
    <t>Vytyčovací bod mikrosítě - typHVB</t>
  </si>
  <si>
    <t>3 = 3.000 [A]</t>
  </si>
  <si>
    <t>zahrnuje vrt D 300-500mm, ocelovou zárubnici DN 180-300 mm, ochrannou plastovou trubku DN 220-350 mm, plastový uzávěr, čepovou nivelační značku z nerez oceli, kotvu se šroubem z nerez oceli, ochranný tyčový znak s tabulkou, betonovou skruž DN 1500mm výšky 0,5m, beton C30/37-XF4, izolační pěnu, zaměření bodu včetně vyrovnání (velmi přesná nivelace)
- dle projektu základní vytyčovací sítě, kde je hloubka určena geologem na základě dostupných průzkumů či dat</t>
  </si>
  <si>
    <t>02943</t>
  </si>
  <si>
    <t>OSTATNÍ POŽADAVKY - VYPRACOVÁNÍ RDS</t>
  </si>
  <si>
    <t>Realizační dokumentace stavby (dále jen „RDS“) dle kap. 10 Směrnice pro dokumentaci staveb pozemních komunikací (SDS PK) (8/2017), vč. dodatku č. 1 (04/2018) – Realizační dokumentace stavby (RDS) v rozsahu dle kap. 6 Technických kvalitativních podmínek pro dokumentaci staveb pozemních komunikací (TKP-D) (8/2006), příloha č. 5. Součástí je předání dokumentace v tištěné podobě a předání 1 x v elektronické podobě (rozsah a uspořádání odpovídající podobě tištěné) v uzavřeném (PDF) a otevřeném formátu (DWG, XLS, DOC, apod.)</t>
  </si>
  <si>
    <t>02944</t>
  </si>
  <si>
    <t>OSTAT POŽADAVKY - DOKUMENTACE SKUTEČ PROVEDENÍ V DIGIT FORMĚ</t>
  </si>
  <si>
    <t xml:space="preserve">Dokumentace skutečného provedení stavby v rozsahu dle přílohy č. 14 k vyhlášce č. 499/2006 Sb.   
Dokumentace bude předána i v tištěné podobě v rozsahu minimálně třech kompletních paré.</t>
  </si>
  <si>
    <t>02946</t>
  </si>
  <si>
    <t>OSTAT POŽADAVKY - FOTODOKUMENTACE</t>
  </si>
  <si>
    <t>V průběhu stavby, 2ks předány investorovi.</t>
  </si>
  <si>
    <t>2 = 2.000 [A]</t>
  </si>
  <si>
    <t>položka zahrnuje:
- fotodokumentaci zadavatelem požadovaného děje a konstrukcí v požadovaných časových intervalech
- zadavatelem specifikované výstupy (fotografie v papírovém a digitálním formátu) v požadovaném počtu</t>
  </si>
  <si>
    <t>02960</t>
  </si>
  <si>
    <t>OSTATNÍ POŽADAVKY - ODBORNÝ DOZOR</t>
  </si>
  <si>
    <t>BOZP na staveništi
Náklady na ochranu staveniště před vstupem nepovolaných osob, včetně příslušného značení, náklady na oplocení staveniště či na jeho osvětlení, náklady
na vypracování potřebné dokumentace pro provoz staveniště z hlediska požární ochrany (požární řád a poplachová směrnice) a z hlediska provozu staveniště (provozně dopravní řád), podrobněji viz plán BOZP. Zajištění případných pěších tras. Náklady na opatření dle požadavků na zajištění BOZP v průběhu výstavby. (pro SO 201)</t>
  </si>
  <si>
    <t>zahrnuje veškeré náklady spojené s objednatelem požadovaným dozorem</t>
  </si>
  <si>
    <t>Geotechnický dohled u převzetí základové spáry, posouzení zemin ke zpětným zásypům.</t>
  </si>
  <si>
    <t>3</t>
  </si>
  <si>
    <t>Přejímka materiálu.</t>
  </si>
  <si>
    <t>4</t>
  </si>
  <si>
    <t xml:space="preserve">odborný dohled Národního památkového ústavu v souladu s § 32 odst. 2 zákona 20/1987 Sb. a porvádění dozoru Krajskému úřadu Středočeského kraje ve smyslu ustanovení § 28 odst. 2 písm. f) zákona o státní památkové péči  
dle souhrnné technické zprávy B_STZ</t>
  </si>
  <si>
    <t>02991</t>
  </si>
  <si>
    <t>OSTATNÍ POŽADAVKY - INFORMAČNÍ TABULE</t>
  </si>
  <si>
    <t>S údaji o stavbě s textem dle vzoru objednatele vč. osazení dle požadavku objednatele, materiálové řešení bude odsouhlaseno objednatelem".</t>
  </si>
  <si>
    <t>položka zahrnuje:
- dodání a osazení informačních tabulí v předepsaném provedení a množství s obsahem předepsaným zadavatelem
- veškeré nosné a upevňovací konstrukce
- základové konstrukce včetně nutných zemních prací
- demontáž a odvoz po skončení platnosti
- případně nutné opravy poškozených čátí během platnosti</t>
  </si>
  <si>
    <t>03100</t>
  </si>
  <si>
    <t>ZAŘÍZENÍ STAVENIŠTĚ - ZŘÍZENÍ, PROVOZ, DEMONTÁŽ</t>
  </si>
  <si>
    <t>zahrnuje objednatelem povolené náklady na pořízení (event. pronájem), provozování, udržování a likvidaci zhotovitelova zařízení</t>
  </si>
  <si>
    <t>02720</t>
  </si>
  <si>
    <t>POMOC PRÁCE ZŘÍZ NEBO ZAJIŠŤ REGULACI A OCHRANU DOPRAVY</t>
  </si>
  <si>
    <t>Dopravně inženýrská opatření v průběhu celé stavby (dle schváleného plánu ZOV a vyjádření DI PČR), zahrnuje osazení (předpoklad 102 ks) , přesuny a odvoz provizorního dopravního značení. Zahrnuje dočasné dopravní značení, semafory, dopravní zařízení (např. citybloky, provizorní betonová a ocelová svodidla, ochranná zábradlí, světelné výstražné zařízení atd.), oplocení a všechny související práce po dobu trvání stavby.
Zahrnuje objízdné trasy vč. zančení a IČ. Součástí položky jsou i nově vzniklé asfaltové plochy pro potřebu autobusové dopravy, zajištění prostoru pro hromadnou dopravu a posun zastávky s provizorní plošinou ze dřeva dle přílohy D12_181_5_AUT. Dále zahrnuje náklad na prodloužení trasy hromadné dopravy. 
Součástí položky je i údržba a péče o dopravně inženýrská opatření v průběhu celé stavby a zajištění a projednání DIR.</t>
  </si>
  <si>
    <t>zahrnuje veškeré náklady spojené s objednatelem požadovanými zařízeními</t>
  </si>
  <si>
    <t>Pasport objízdné trasy včetně fotodokumentace. Pasport bude sloužit pro následné opravy po dokončení stavby most ev. č. 10614-2</t>
  </si>
  <si>
    <t>Zemní práce</t>
  </si>
  <si>
    <t>113728</t>
  </si>
  <si>
    <t>FRÉZOVÁNÍ ZPEVNĚNÝCH PLOCH ASFALTOVÝCH, ODVOZ DO 20KM</t>
  </si>
  <si>
    <t>M3</t>
  </si>
  <si>
    <t>Oprava objízdné trasy – 15% z její plochy
délka 14,3 km, šiřka 7 m
frézování stávající vozovky
asfaltové vrstvy tl. 40 mm
povinný odkup zhotovitelem
Čerpáno dle pokynu TDI</t>
  </si>
  <si>
    <t>0,15*14300*0,04*7 = 600.600 [A]</t>
  </si>
  <si>
    <t>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</si>
  <si>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5</t>
  </si>
  <si>
    <t>Komunikace</t>
  </si>
  <si>
    <t>572214</t>
  </si>
  <si>
    <t>SPOJOVACÍ POSTŘIK Z MODIFIK EMULZE DO 0,5KG/M2</t>
  </si>
  <si>
    <t>M2</t>
  </si>
  <si>
    <t>Oprava objízdné trasy – 15% z její plochy
délka 14,3 km, šiřka 7 m
PS-CP 0,35 kg/m2
pod obrusnou vrstvou
Čerpáno dle pokynu TDI</t>
  </si>
  <si>
    <t>0,15*14300*7 = 15015.000 [A]</t>
  </si>
  <si>
    <t>- dodání všech předepsaných materiálů pro postřiky v předepsaném množství
- provedení dle předepsaného technologického předpisu
- zřízení vrstvy bez rozlišení šířky, pokládání vrstvy po etapách
- úpravu napojení, ukončení</t>
  </si>
  <si>
    <t>5774IE</t>
  </si>
  <si>
    <t xml:space="preserve">VRSTVY PRO OBNOVU A OPRAVY Z ASF KOBERCE MASTIX SMA  11+, 11S</t>
  </si>
  <si>
    <t>Oprava objízdné trasy – 15% z její plochy
délka 14,3 km, šiřka 7 m
Čerpáno dle pokynu TDI</t>
  </si>
  <si>
    <t>-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 nezahrnuje postřiky, nátěry
- nezahrnuje těsnění podél obrubníků, dilatačních zařízení, odvodňovacích proužků, odvodňovačů, vpustí, šachet a pod.
- položka je určena pro obnovu asfaltového krytu drobných oprav a plošných rozpadů (vztahuje se na plochu jednotlivě do 10000m2). Není určena pro souvislou obnovu asfaltového krytu (ta se vykáže položkami 574*** a 575***) a pro výspravu výtluků (ta se vykáže položkami 5779**, vztahuje se na plochu jednotlivě do 10m2).
- nezahrnuje očištění podkladu po veřejném provozu</t>
  </si>
  <si>
    <t>014132</t>
  </si>
  <si>
    <t>POPLATKY ZA SKLÁDKU TYP S-NO (NEBEZPEČNÝ ODPAD)</t>
  </si>
  <si>
    <t>T</t>
  </si>
  <si>
    <t>Asfaltové vrstvy klasifikované jako třída ZAS-T4</t>
  </si>
  <si>
    <t>zahrnuje veškeré poplatky provozovateli skládky související s uložením odpadu na skládce.</t>
  </si>
  <si>
    <t>015111</t>
  </si>
  <si>
    <t xml:space="preserve">POPLATKY ZA LIKVIDACŮ ODPADŮ NEKONTAMINOVANÝCH - 17 05 04  VYTĚŽENÉ ZEMINY A HORNINY -  I. TŘÍDA TĚŽITELNOSTI</t>
  </si>
  <si>
    <t>zeminy - objem. hmotnost předpoklad 1,9t/m3
kamenivo - objem, hmotnost předpoklad 2,1t/m3</t>
  </si>
  <si>
    <t>381,78*1,9 = 725.382 [A]_x000d_
 (130,84+153,33)*2,1 = 596.757 [B]_x000d_
 Celkem: A+B = 1322.139 [C]</t>
  </si>
  <si>
    <t>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185/2001 Sb., o nakládání s odpady, v platném znění.</t>
  </si>
  <si>
    <t>015130</t>
  </si>
  <si>
    <t xml:space="preserve">POPLATKY ZA LIKVIDACŮ ODPADŮ NEKONTAMINOVANÝCH - 17 03 02  VYBOURANÝ ASFALTOVÝ BETON BEZ DEHTU</t>
  </si>
  <si>
    <t>- položky 11372.1, 11372.2
- předpoklad objem.hmot. 2,0t/m2</t>
  </si>
  <si>
    <t>(52,619+59,828)*2,0 = 224.894 [A]</t>
  </si>
  <si>
    <t>11130</t>
  </si>
  <si>
    <t>SEJMUTÍ DRNU</t>
  </si>
  <si>
    <t xml:space="preserve">tl. 150 mm
plocha odečtena digitálně ze situace
vč.dopravy a  poplatku za skládku/recyklaci</t>
  </si>
  <si>
    <t xml:space="preserve">včetně vodorovné dopravy  a uložení na skládku</t>
  </si>
  <si>
    <t>11332</t>
  </si>
  <si>
    <t>ODSTRANĚNÍ PODKLADŮ ZPEVNĚNÝCH PLOCH Z KAMENIVA NESTMELENÉHO</t>
  </si>
  <si>
    <t>odečteno digitálně z řezů
ŠD, tl. min 250 mm</t>
  </si>
  <si>
    <t>celková výměna 153,33 = 153.330 [A]</t>
  </si>
  <si>
    <t>HDK, tl. min 200 mm
odečteno digitálně z řezů</t>
  </si>
  <si>
    <t>celková výměna 130,840 = 130.840 [A]</t>
  </si>
  <si>
    <t>11372</t>
  </si>
  <si>
    <t>FRÉZOVÁNÍ ZPEVNĚNÝCH PLOCH ASFALTOVÝCH</t>
  </si>
  <si>
    <t>obrusná vrstva tl. 70 mm, 40mm
plocha odečtena digitálně ze situace</t>
  </si>
  <si>
    <t>celková výměna 511,10*0,07 = 35.777 [A]_x000d_
 frézování 55,0*0,07 = 3.850 [B]_x000d_
 technologické napojení 324,80*0,04 = 12.992 [D]_x000d_
 Celkem: A+B+D = 52.619 [C]</t>
  </si>
  <si>
    <t>ložní vrstva, tl. 100 mm, 30 mm
plocha odečtena digitálně ze situace</t>
  </si>
  <si>
    <t xml:space="preserve">celková výměna 536,66*0,1 = 53.666 [A]_x000d_
 frézování 56,60*0,03 = 1.698 [B]_x000d_
 56,60*0,2(20%pl.)*0,05čerpání dle skutečnosti  se souhlasem TDI = 0.566 [D]_x000d_
 technologické napojení 324,80*0,2(20% pl.)*0,06čerpání dle skutečnosti  se souhlasem TDI = 3.898 [E]_x000d_
 Celkem: A+B+D+E = 59.828 [C]</t>
  </si>
  <si>
    <t>podkladní vrstva, tl. 30 mm, klasifikována jako třída ZAS-T4
plocha odečtena digitálně ze situace</t>
  </si>
  <si>
    <t>celková výměny 542,02*0,03 = 16.261 [A]</t>
  </si>
  <si>
    <t>12273</t>
  </si>
  <si>
    <t>ODKOPÁVKY A PROKOPÁVKY OBECNÉ TŘ. I</t>
  </si>
  <si>
    <t>Výkop v AZ - dle ČSN 736133,TAB. A.1 - vhodnost pro podloží vozovky (pro AZ) - VHODNÁ
odečteno digitálně z řezů
vč. dopravy a manipulace</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</si>
  <si>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</si>
  <si>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17180</t>
  </si>
  <si>
    <t>ULOŽENÍ SYPANINY DO NÁSYPŮ Z NAKUPOVANÝCH MATERIÁLŮ</t>
  </si>
  <si>
    <t>Materiál vhodný do AZ - dle ČSN 736133,TAB. A.1 - vhodnost pro podloží vozovky (pro AZ) - VHODNÁ
odečteno digitálně z řezů</t>
  </si>
  <si>
    <t xml:space="preserve">položka zahrnuje:
- kompletní provedení zemní konstrukce (násypového tělesa včetně aktivní zóny)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</si>
  <si>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17380</t>
  </si>
  <si>
    <t>ZEMNÍ KRAJNICE A DOSYPÁVKY Z NAKUPOVANÝCH MATERIÁLŮ</t>
  </si>
  <si>
    <t>odečteno digitálně z řezů</t>
  </si>
  <si>
    <t xml:space="preserve">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svahování, hutnění a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</si>
  <si>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18110</t>
  </si>
  <si>
    <t>ÚPRAVA PLÁNĚ SE ZHUTNĚNÍM V HORNINĚ TŘ. I</t>
  </si>
  <si>
    <t>položka zahrnuje úpravu pláně včetně vyrovnání výškových rozdílů. Míru zhutnění určuje projekt.</t>
  </si>
  <si>
    <t>18232</t>
  </si>
  <si>
    <t>ROZPROSTŘENÍ ORNICE V ROVINĚ V TL DO 0,15M</t>
  </si>
  <si>
    <t>plocha odečtena digitálně ze situace
vč.materiálu</t>
  </si>
  <si>
    <t>344,540 = 344.540 [A]</t>
  </si>
  <si>
    <t>položka zahrnuje:
nutné přemístění ornice z dočasných skládek vzdálených do 50m
rozprostření ornice v předepsané tloušťce v rovině a ve svahu do 1:5</t>
  </si>
  <si>
    <t>18241</t>
  </si>
  <si>
    <t>ZALOŽENÍ TRÁVNÍKU RUČNÍM VÝSEVEM</t>
  </si>
  <si>
    <t>plocha odečtena digitálně ze situace</t>
  </si>
  <si>
    <t>Zahrnuje dodání předepsané travní směsi, její výsev na ornici, zalévání, první pokosení, to vše bez ohledu na sklon terénu</t>
  </si>
  <si>
    <t>18247</t>
  </si>
  <si>
    <t>OŠETŘOVÁNÍ TRÁVNÍKU</t>
  </si>
  <si>
    <t>344.540000 (18232) = 344.540 [A]</t>
  </si>
  <si>
    <t>Zahrnuje pokosení se shrabáním, naložení shrabků na dopravní prostředek, s odvozem a se složením, to vše bez ohledu na sklon terénu
zahrnuje nutné zalití a hnojení</t>
  </si>
  <si>
    <t>18351</t>
  </si>
  <si>
    <t>CHEMICKÉ ODPLEVELENÍ</t>
  </si>
  <si>
    <t>položka zahrnuje celoplošný postřik a chemickou likvidace nežádoucích rostlin nebo jejích částí a zabránění jejich dalšímu růstu na urovnaném volném terénu</t>
  </si>
  <si>
    <t>Základy</t>
  </si>
  <si>
    <t>21461</t>
  </si>
  <si>
    <t>SEPARAČNÍ GEOTEXTILIE</t>
  </si>
  <si>
    <t>Separační geotextilii dle TP 97,netkaná, odolnost proti proražení (CBR)	min 3,0 kN</t>
  </si>
  <si>
    <t>Položka zahrnuje:
- dodávku předepsané geotextilie
- úpravu, očištění a ochranu podkladu
- přichycení k podkladu, případně zatížení
- úpravy spojů a zajištění okrajů
- úpravy pro odvodnění
- nutné přesahy
- mimostaveništní a vnitrostaveništní dopravu</t>
  </si>
  <si>
    <t>56333</t>
  </si>
  <si>
    <t>VOZOVKOVÉ VRSTVY ZE ŠTĚRKODRTI TL. DO 150MM</t>
  </si>
  <si>
    <t>ŠDA fr. 0/32 Ge, tl. min 150 mm</t>
  </si>
  <si>
    <t>- dodání kameniva předepsané kvality a zrnitosti
- rozprostření a zhutnění vrstvy v předepsané tloušťce
- zřízení vrstvy bez rozlišení šířky, pokládání vrstvy po etapách
- nezahrnuje postřiky, nátěry</t>
  </si>
  <si>
    <t>56963</t>
  </si>
  <si>
    <t>ZPEVNĚNÍ KRAJNIC Z RECYKLOVANÉHO MATERIÁLU TL DO 150MM</t>
  </si>
  <si>
    <t>asfaltový recyklát 0/22
odečteno ze situace</t>
  </si>
  <si>
    <t>- dodání recyklátu v požadované kvalitě
- očištění podkladu
- uložení recyklátu dle předepsaného technologického předpisu, zhutnění vrstvy v předepsané tloušťce
- zřízení vrstvy bez rozlišení šířky, pokládání vrstvy po etapách, včetně pracovních spar a spojů
- úpravu napojení, ukončení 
- nezahrnuje postřiky, nátěry</t>
  </si>
  <si>
    <t>572123</t>
  </si>
  <si>
    <t>INFILTRAČNÍ POSTŘIK Z EMULZE DO 1,0KG/M2</t>
  </si>
  <si>
    <t>PI-C Infiltrační postřik 0,6 kg/m2
plocha odečtena digitálně ze situace</t>
  </si>
  <si>
    <t>celková výměna 551,99 = 551.990 [A]_x000d_
 frézování (předpoklad 20% plochy) 56,6*0,2 = 11.320 [B]_x000d_
 Celkem: A+B = 563.310 [C]</t>
  </si>
  <si>
    <t>572212</t>
  </si>
  <si>
    <t>SPOJOVACÍ POSTŘIK Z MODIFIK ASFALTU DO 0,5KG/M2</t>
  </si>
  <si>
    <t>PS-C Spojovací postřik z asf. emulze 0,35 kg/m2
plocha odečtena digitálně ze situace</t>
  </si>
  <si>
    <t>celková výměna 521,32+533,08 = 1054.400 [A]_x000d_
 frézování 56,10+11,32+57,37(0,5kg/m2) = 124.790 [B]_x000d_
 technologické napojení 331,30(0,5kg/m2) = 331.300 [C]_x000d_
 Celkem: A+B+C = 1510.490 [D]</t>
  </si>
  <si>
    <t>574A34</t>
  </si>
  <si>
    <t>ASFALTOVÝ BETON PRO OBRUSNÉ VRSTVY ACO 11+, 11S TL. 40MM</t>
  </si>
  <si>
    <t>ACO 11+ 50/70
plocha odečtena digitálně ze situace</t>
  </si>
  <si>
    <t>celková výměna 511,10 = 511.100 [A]_x000d_
 frézování 55 = 55.000 [B]_x000d_
 technologické napojení 324,80 = 324.800 [C]_x000d_
 Celkem: A+B+C = 890.900 [D]</t>
  </si>
  <si>
    <t>-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 nezahrnuje postřiky, nátěry
- nezahrnuje těsnění podél obrubníků, dilatačních zařízení, odvodňovacích proužků, odvodňovačů, vpustí, šachet a pod.</t>
  </si>
  <si>
    <t>574C56</t>
  </si>
  <si>
    <t>ASFALTOVÝ BETON PRO LOŽNÍ VRSTVY ACL 16+, 16S TL. 60MM</t>
  </si>
  <si>
    <t>ACL 16+ 50/70
plocha odečtena digitálně ze situace</t>
  </si>
  <si>
    <t>celková výměna 525,92 = 525.920 [A]_x000d_
 frézování 56,6 = 56.600 [B]_x000d_
 technologické napojení 324,80*0,2(20% pl.)*0,06 = 3.898 [E]_x000d_
 Celkem: A+B+E = 586.418 [C]</t>
  </si>
  <si>
    <t>574E46</t>
  </si>
  <si>
    <t>ASFALTOVÝ BETON PRO PODKLADNÍ VRSTVY ACP 16+, 16S TL. 50MM</t>
  </si>
  <si>
    <t>ACP 16+ 50/70
plocha odečtena digitálně ze situace</t>
  </si>
  <si>
    <t>celková výměna 536,66 = 536.660 [A]_x000d_
 frézování (předpoklad 20% plochy) 56,6*0,2 = 11.320 [B]_x000d_
 Celkem: A+B = 547.980 [C]</t>
  </si>
  <si>
    <t>57621</t>
  </si>
  <si>
    <t>POSYP KAMENIVEM DRCENÝM 5KG/M2</t>
  </si>
  <si>
    <t>posyp kameniva fr. 2/4 (3 kg/m2) 
plocha odečtena digitálně ze situace</t>
  </si>
  <si>
    <t>celková výměna 551,99 = 551.990 [A]_x000d_
 frézování 11,32 = 11.320 [B]_x000d_
 Celkem: A+B = 563.310 [C]</t>
  </si>
  <si>
    <t>- dodání kameniva předepsané kvality a zrnitosti
- posyp předepsaným množstvím</t>
  </si>
  <si>
    <t>58910</t>
  </si>
  <si>
    <t>VÝPLŇ SPAR ASFALTEM</t>
  </si>
  <si>
    <t>M</t>
  </si>
  <si>
    <t>Asfaltová zálivka mezi asf.krytem a stávající kom. za horka typ N2 dle ČSN EN 14188-1
délka odečtena digitálně ze situace</t>
  </si>
  <si>
    <t>celková výměna 6 = 6.000 [A]_x000d_
 frézování 9,6 = 9.600 [B]_x000d_
 technologické napojení 84 = 84.000 [C]_x000d_
 Celkem: A+B+C = 99.600 [D]</t>
  </si>
  <si>
    <t>položka zahrnuje:
- dodávku předepsaného materiálu
- vyčištění a výplň spar tímto materiálem</t>
  </si>
  <si>
    <t>9</t>
  </si>
  <si>
    <t>Ostatní konstrukce a práce</t>
  </si>
  <si>
    <t>91355</t>
  </si>
  <si>
    <t>EVIDENČNÍ ČÍSLO MOSTU</t>
  </si>
  <si>
    <t>položka zahrnuje štítek s evidenčním číslem mostu, sloupek dopravní značky včetně osazení a nutných zemních prací a zabetonování</t>
  </si>
  <si>
    <t>914113</t>
  </si>
  <si>
    <t>DOPRAVNÍ ZNAČKY ZÁKLADNÍ VELIKOSTI OCELOVÉ NEREFLEXNÍ - DEMONTÁŽ</t>
  </si>
  <si>
    <t>B13, E13, ev.č. mostu
vč. odstranění sloupku a poplatku za recyklaci</t>
  </si>
  <si>
    <t>Položka zahrnuje odstranění, demontáž a odklizení materiálu s odvozem na předepsané místo</t>
  </si>
  <si>
    <t>914121</t>
  </si>
  <si>
    <t>DOPRAVNÍ ZNAČKY ZÁKLADNÍ VELIKOSTI OCELOVÉ FÓLIE TŘ 1 - DODÁVKA A MONTÁŽ</t>
  </si>
  <si>
    <t>P2, P4, IS15a</t>
  </si>
  <si>
    <t>položka zahrnuje:
- dodávku a montáž značek v požadovaném provedení</t>
  </si>
  <si>
    <t>914911</t>
  </si>
  <si>
    <t>SLOUPKY A STOJKY DOPRAVNÍCH ZNAČEK Z OCEL TRUBEK SE ZABETONOVÁNÍM - DODÁVKA A MONTÁŽ</t>
  </si>
  <si>
    <t xml:space="preserve">- přebytek zeminy rozprostřen  v okolí značky</t>
  </si>
  <si>
    <t>položka zahrnuje:
- sloupky a upevňovací zařízení včetně jejich osazení (betonová patka, zemní práce)</t>
  </si>
  <si>
    <t>915111</t>
  </si>
  <si>
    <t>VODOROVNÉ DOPRAVNÍ ZNAČENÍ BARVOU HLADKÉ - DODÁVKA A POKLÁDKA</t>
  </si>
  <si>
    <t>V2b 1,5/1,5/0,25
V4 0,125</t>
  </si>
  <si>
    <t>V2b 1,5/1,5/0,25 31,3*0,25*0,5 = 3.913 [A]_x000d_
 V4 0,125 266,5*0,125 = 33.313 [B]_x000d_
 Celkem: A+B = 37.226 [C]</t>
  </si>
  <si>
    <t>položka zahrnuje:
- dodání a pokládku nátěrového materiálu (měří se pouze natíraná plocha)
- předznačení a reflexní úpravu</t>
  </si>
  <si>
    <t>915231</t>
  </si>
  <si>
    <t>VODOR DOPRAV ZNAČ PLASTEM PROFIL ZVUČÍCÍ - DOD A POKLÁDKA</t>
  </si>
  <si>
    <t>V2b 1,5/1,5/0,25 
V4 0,125</t>
  </si>
  <si>
    <t>919112</t>
  </si>
  <si>
    <t>ŘEZÁNÍ ASFALTOVÉHO KRYTU VOZOVEK TL DO 100MM</t>
  </si>
  <si>
    <t>Proříznutí spáry mezi asf. krytem a stávající kom.
délka odečtena digitálně ze situace</t>
  </si>
  <si>
    <t>položka zahrnuje řezání vozovkové vrstvy v předepsané tloušťce, včetně spotřeby vody</t>
  </si>
  <si>
    <t>93818</t>
  </si>
  <si>
    <t>OČIŠTĚNÍ ASFALT VOZOVEK ZAMETENÍM</t>
  </si>
  <si>
    <t>frézování 56,6 = 56.600 [A]_x000d_
 technologické napojení 324,8 = 324.800 [B]_x000d_
 Celkem: A+B = 381.400 [C]</t>
  </si>
  <si>
    <t>položka zahrnuje očištění předepsaným způsobem včetně odklizení vzniklého odpadu</t>
  </si>
  <si>
    <t>014102</t>
  </si>
  <si>
    <t>POPLATKY ZA SKLÁDKU</t>
  </si>
  <si>
    <t>Prostý beton, předpoklad 2,4 t/m3, k fakturaci budou doloženy vážní lístky ze skládky, beton z demolic stávajících betonových říms.</t>
  </si>
  <si>
    <t xml:space="preserve">pol. 967158: 24,92 m3 * 2,4 t/m3  = 59.808 [A]</t>
  </si>
  <si>
    <t>železobeton, předpoklad 2,5 t/m3
k fakturaci budou doloženy vážní lístky ze skládky
železobeton z demolic poprsních zdí</t>
  </si>
  <si>
    <t>pol. 967168: 19,14 m3 * 2,5 t/m3 = 47.850 [A]</t>
  </si>
  <si>
    <t>zemina, předpoklad 1,9 t/m3
k fakturaci budou doloženy vážní lístky ze skládky</t>
  </si>
  <si>
    <t xml:space="preserve">stáv. zásyp klenby + zemní hrázka, pol. 131738: 492,163 m3 * 1,9 t/m3 = 935.110 [A]_x000d_
 výkop rýhy pro kamenný zához, pol.124738:  10,83 m3 * 1,9 t/m3 = 20.577 [B]_x000d_
 výkop v korytě pro odlážení, pol. 124738: 39,71 m3* 1,9 t/m3 = 75.449 [C]_x000d_
 pročištění koryta, pol. 12960: 152,84 m3 * 1,9 t/m3  = 290.396 [D]_x000d_
 výkop v březích pro odláždění, pol. 122738: 22,40 m3 * 1,9 t/m3 = 42.560 [E]_x000d_
 výkop rýhy pro kanalizaci, pol. 13273: 18,79 m3 *1,9 t/m3  = 35.701 [F]_x000d_
přebytečná ornice, pol. 12110-(18222+18232) ([!12110]-([!18222]*0,15+344,54*0,15))*1,9 = 226.877 [G]_x000d_
Celkové množství = 1626.670</t>
  </si>
  <si>
    <t>02510</t>
  </si>
  <si>
    <t>ZKOUŠENÍ MATERIÁLŮ ZKUŠEBNOU ZHOTOVITELE</t>
  </si>
  <si>
    <t>Zpracování kontrolního a zkušebního plánu, provádění a vyhodnocování nezbytných zkoušek vč. materiálových zkoušek.</t>
  </si>
  <si>
    <t>zahrnuje veškeré náklady spojené s objednatelem požadovanými zkouškami</t>
  </si>
  <si>
    <t>02620</t>
  </si>
  <si>
    <t>ZKOUŠENÍ KONSTRUKCÍ A PRACÍ NEZÁVISLOU ZKUŠEBNOU</t>
  </si>
  <si>
    <t>Odtrhové zkoušky pod izolaci, míra zhutnění přechodové oblasti.</t>
  </si>
  <si>
    <t>Přejímka očištěného povrchu před sanací - vizuální prohlídka, odtrhová zkouška a stanovení míst ve kterých bude potřeba případně doplnit výztuž. 
Dle D12_201_1_TZ.</t>
  </si>
  <si>
    <t>02851</t>
  </si>
  <si>
    <t>PRŮZKUMNÉ PRÁCE DIAGNOSTIKY KONSTRUKCÍ NA POVRCHU</t>
  </si>
  <si>
    <t>Po obnažení klenbové konstrukce nezbytné provedení dodatečného stavebního průzkumu stávajícího klenebného pásu a mostních opěr.</t>
  </si>
  <si>
    <t>02940</t>
  </si>
  <si>
    <t>OSTATNÍ POŽADAVKY - VYPRACOVÁNÍ DOKUMENTACE</t>
  </si>
  <si>
    <t>Vypracování technologického předpisu sanace.</t>
  </si>
  <si>
    <t>029412</t>
  </si>
  <si>
    <t>OSTATNÍ POŽADAVKY - VYPRACOVÁNÍ MOSTNÍHO LISTU</t>
  </si>
  <si>
    <t>Vypracování mostního listu po výstavbě mostu včetně určení zatížitelnosti.</t>
  </si>
  <si>
    <t>02950</t>
  </si>
  <si>
    <t>OSTATNÍ POŽADAVKY - POSUDKY, KONTROLY, REVIZNÍ ZPRÁVY</t>
  </si>
  <si>
    <t>Plán sledování a údržby mostu</t>
  </si>
  <si>
    <t>02953</t>
  </si>
  <si>
    <t>OSTATNÍ POŽADAVKY - HLAVNÍ MOSTNÍ PROHLÍDKA</t>
  </si>
  <si>
    <t>Vypracování 1. hlavní mostní prohlídky provedené oprávněnou osobou ( dle ČSN 736220 a ČSN 736221).</t>
  </si>
  <si>
    <t>položka zahrnuje :
- úkony dle ČSN 73 6221
- provedení hlavní mostní prohlídky oprávněnou fyzickou nebo právnickou osobou
- vyhotovení záznamu (protokolu), který jednoznačně definuje stav mostu</t>
  </si>
  <si>
    <t>11010R</t>
  </si>
  <si>
    <t>VŠEOBECNÉ VYKLIZENÍ ZASTAVĚNÉHO ÚZEMÍ</t>
  </si>
  <si>
    <t>odklizení mobiliáře z prostoru stávající autobusové zastávky (lavičky, odpadkový koš) na vhodné místo v prostoru staveniště po dobu výstavby, po ukončení výstavby bude mobiliář umístěn na své původní místo</t>
  </si>
  <si>
    <t>zahrnuje odstranění všech překážek pro uskutečnění stavby</t>
  </si>
  <si>
    <t>11511</t>
  </si>
  <si>
    <t>ČERPÁNÍ VODY DO 500 L/MIN</t>
  </si>
  <si>
    <t>HOD</t>
  </si>
  <si>
    <t>Čerpání vody z výkopu v případě srážek. Předpoklad srážek 20 dní.</t>
  </si>
  <si>
    <t>20*24 = 480.000 [A]</t>
  </si>
  <si>
    <t>Položka čerpání vody na povrchu zahrnuje i potrubí, pohotovost záložní čerpací soupravy a zřízení čerpací jímky. Součástí položky je také následná demontáž a likvidace těchto zařízení</t>
  </si>
  <si>
    <t>12110</t>
  </si>
  <si>
    <t>SEJMUTÍ ORNICE NEBO LESNÍ PŮDY</t>
  </si>
  <si>
    <t>sejmutí ornice v mocnosti 20 cm dle IGP
v ploše jsou zharnuty i svahy tělesa silnice, nezpevněné břehy koryta potoka a plochy dočasného záboru_x000d_
včetně odvozu na skládku
dle výkresu D12_201_4_PUD a F1_ZABEL</t>
  </si>
  <si>
    <t xml:space="preserve">těleso vpravo před mostem: 30,25 m2 *0,2 m  = 6.050 [A]_x000d_
 těleso vpravo před mostem: 25,02 m2 * 0,2 m = 5.004 [B]_x000d_
 těleso vlevo za mostem: 15,77 m2 * 0,2 m  = 3.154 [C]_x000d_
 těleso vpravo za mostem: 14,43 m2 * 0,2 m = 2.886 [D]_x000d_
 levý břeh za mostem: 33,66 m2 * 0,2 m = 6.732 [E]_x000d_
 pravý břeh za mostem: 44,85 m2 * 0,2 m = 8.970 [F]_x000d_
 levý břeh před mostem: 42,46 m2 * 0,2 m = 8.492 [G]_x000d_
 pravý břeh před mostem: 28,25 m2 * 0,2 m = 5.650 [H]_x000d_
 dočasný zábor vlevo před mostem: 349,41 m2 * 0,2 m = 69.882 [I]_x000d_
 dočasný zábor vlevo za mostem: 34,12 m2 * 0,2 m = 6.824 [J]_x000d_
 dočasný zábor vpravo před mostem: 163,07 m2 * 0,2 m = 32.614 [K]_x000d_
 dočasný zábor vpravo za mostem: 77,60 m2 * 0,2 m = 15.520 [L]_x000d_
 Celkem: A+B+C+D+E+F+G+H+I+J+K+L = 171.778 [M]</t>
  </si>
  <si>
    <t>položka zahrnuje sejmutí ornice bez ohledu na tloušťku vrstvy a její vodorovnou dopravu
nezahrnuje uložení na trvalou skládku</t>
  </si>
  <si>
    <t>122738</t>
  </si>
  <si>
    <t>ODKOPÁVKY A PROKOPÁVKY OBECNÉ TŘ. I, ODVOZ DO 20KM</t>
  </si>
  <si>
    <t>výkop zeminy na březích pro odlážděnní koryta v tl. 0,15 m, po sejmutí ornice
vzdálenost uvedena orientačně
dle výkresu D12_201_4_PUD</t>
  </si>
  <si>
    <t xml:space="preserve">levý břeh za mostem: 33,66 m2 * 0,15 m  = 5.049 [A]_x000d_
 pravý břeh za mostem: 44,85 m2 * 0,15 m  = 6.728 [B]_x000d_
 levý břeh před mostem: 42,56 m2 * 0,15 m  = 6.384 [C]_x000d_
 pravý břeh před mostem: 28,25 m2 * 0,15 m  = 4.238 [D]_x000d_
 Celkem: A+B+C+D = 22.399 [E]</t>
  </si>
  <si>
    <t>124738</t>
  </si>
  <si>
    <t>VYKOPÁVKY PRO KORYTA VODOTEČÍ TŘ. I, ODVOZ DO 20KM</t>
  </si>
  <si>
    <t>výkop rýhy pro kamenný zához na vtoku a výtoku vč. odvozu a uložení na recyklační středisko / trvalou skládku dle dispozic zhotovitele
výkop v korytě pro odláždění v tl. 0,15 m, po sejmutí ornice
vzdálenost uvedena orientačně
dle výkresu D12_201_4_PUD a D12_201_7_PR_O1-O2</t>
  </si>
  <si>
    <t xml:space="preserve">na vtoku: 0,38 m2 *14,0 m = 5.320 [A]_x000d_
 na výtoku: 0,38 m2 * 14,5 m  = 5.510 [B]_x000d_
 v korytě: 2,09 m2 * 19 m = 39.710 [C]_x000d_
 Celkem: A+B+C = 50.540 [D]</t>
  </si>
  <si>
    <t>12960</t>
  </si>
  <si>
    <t>ČIŠTĚNÍ VODOTEČÍ A MELIORAČ KANÁLŮ OD NÁNOSŮ</t>
  </si>
  <si>
    <t>pročištění koryta a svahů pod mostem, před mostem a za mostem předpoklad průměrné výšky usazenin 0,2 m vč. odvozu a uložení na recyklační středisko / trvalou skládku dle dispozic zhotovitele, vzdálenost uvedena orientačně
plocha pročištění dle výkresu D12_201_4_PUD:</t>
  </si>
  <si>
    <t>koryto: 306,41 * 0,2 = 61.282 [A]_x000d_
 levý svah: 1,12 * 198,42 * 0,2 = 44.446 [B]_x000d_
 pravý svah: 1,18 * 199,62 * 0,2 = 47.110 [C]_x000d_
 Celkem: A+B+C = 152.838 [D]</t>
  </si>
  <si>
    <t xml:space="preserve">Součástí položky je vodorovná a svislá doprava, přemístění, přeložení, manipulace s materiálem a uložení na skládku.
 Nezahrnuje poplatek za skládku, který se vykazuje v položce 0141** (s výjimkou malého množství  materiálu, kde je možné poplatek zahrnout do jednotkové ceny položky – tento fakt musí být uveden v doplňujícím textu k položce)</t>
  </si>
  <si>
    <t>131738</t>
  </si>
  <si>
    <t>HLOUBENÍ JAM ZAPAŽ I NEPAŽ TŘ. I, ODVOZ DO 20KM</t>
  </si>
  <si>
    <t>hloubení stávajícího zásypu opěr, odtěžení zemní hrázky
včetně odvozu na skládku, vzdálensot orientační
dle výkresu 201</t>
  </si>
  <si>
    <t>OP1 + OP2 (fáze F1): 48,07 * (5,25 + 1,28/2 + 1,39/2) = 316.541 [A]_x000d_
 zemní hrázka, pol. 17780: 182,800 = 182.800 [D]_x000d_
 Celkové množství 499.341000 = 499.341 [B]</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</si>
  <si>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</si>
  <si>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13273</t>
  </si>
  <si>
    <t>HLOUBENÍ RÝH ŠÍŘ DO 2M PAŽ I NEPAŽ TŘ. I</t>
  </si>
  <si>
    <t>Hloubení rýhy pro kanalizace na konci mostu, 
vč. odvozu na místo určené investorem, předpoklad do 20 km.
Uložení v pol 17120, Poplatek za skládku uveden v pol. 014102.3
dle výkresu D12_201_4_PUD, D12_201_7_PR_O1-O2 a D12_201_1_TZ</t>
  </si>
  <si>
    <t xml:space="preserve">0,80 m * 1,35 m * 7,00 m  = 7.560 [A]_x000d_
 0,80 m * 1,17 m * 12,00 m  = 11.232 [B]_x000d_
 Celkem: A+B = 18.792 [C]</t>
  </si>
  <si>
    <t>17120</t>
  </si>
  <si>
    <t>ULOŽENÍ SYPANINY DO NÁSYPŮ A NA SKLÁDKY BEZ ZHUTNĚNÍ</t>
  </si>
  <si>
    <t>Uložení výkopku na skládku (zemina), pol. 131738, 124738 a 12960</t>
  </si>
  <si>
    <t xml:space="preserve">stáv. zásyp klenby + zemní hrázka, pol. 131738: 492,163 m3 = 492.163 [A]_x000d_
 výkop rýhy pro kamenný zához, pol.124738:  50,54 m3  = 50.540 [B]_x000d_
 pročištění koryta, pol. 12960: 152,84 = 152.840 [C]_x000d_
 rýha pro kanalizace, pol. 13273: 18,79 = 18.790 [D]_x000d_
 Celkem: A+B+C+D = 714.333 [E]</t>
  </si>
  <si>
    <t xml:space="preserve">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</si>
  <si>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17481</t>
  </si>
  <si>
    <t>ZÁSYP JAM A RÝH Z NAKUPOVANÝCH MATERIÁLŮ</t>
  </si>
  <si>
    <t>zásyp stávající klenby štěrkodrtí ŠD 0/32, hutnit po vrstvách max. 300 mm na ID=0,85
dle výkresu D12_201_11_PV
zásyp kanalizací za mostem vhodnou zeminou vč. pořízení a dovoz na místo rozprostření
dle výkresu D12_201_4_PUD, D12_201_7_PR_O1-O2 a D12_201_1_TZ</t>
  </si>
  <si>
    <t xml:space="preserve">OP1: 11,64 m2 * (5,20 m + 1,15/2 m + 1,25/2 m) = 74.496 [A]_x000d_
 OP2: 11,14 m2 * (5,25 m + 1,28/2 m + 1,39/2 m) = 73.357 [B]_x000d_
 0,80 m * 1,23 m * 7,00 m  = 6.888 [C]_x000d_
 0,80 m * 1,05 m * 12,00 m  = 10.080 [D]_x000d_
 Celkem: A+B+C+D = 164.821 [E]</t>
  </si>
  <si>
    <t xml:space="preserve">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</si>
  <si>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17780</t>
  </si>
  <si>
    <t>ZEMNÍ HRÁZKY Z NAKUPOVANÝCH MATERIÁLŮ</t>
  </si>
  <si>
    <t>zřízení hrázky z vhodného materiálu pro usměrnení koryta výšky 1,0 m, šířky 1,0 m v koruně se sklony svahu 1:1
dle výkresu D12_201_11_PV:</t>
  </si>
  <si>
    <t>fáze 1: (2 m *1 m)*(8,2 m +27,8 m +7,8 m) = 87.600 [A]_x000d_
 fáze 2: (2 m *1 m)*(9,5 m +27,8 m +10,3 m) = 95.200 [B]_x000d_
 Celkem: A+B = 182.800 [C]</t>
  </si>
  <si>
    <t xml:space="preserve">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</si>
  <si>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18222</t>
  </si>
  <si>
    <t>ROZPROSTŘENÍ ORNICE VE SVAHU V TL DO 0,15M</t>
  </si>
  <si>
    <t>rozprostření ornice v tl. 0,15 m v místě zádlažeb před a za mostem
dle výkresu D12_201_4_PUD</t>
  </si>
  <si>
    <t xml:space="preserve">vlevo před mostem: 17,07 m2 * 0,15 m = 2.561 [A]_x000d_
 vpravo před mostem: 10,72 m2 * 0,15 m  = 1.608 [B]_x000d_
 vlevo za mostem: 2,79 m2 * 0,15 m  = 0.419 [C]_x000d_
 Celkem: A+B+C = 4.588 [D]</t>
  </si>
  <si>
    <t>položka zahrnuje:
nutné přemístění ornice z dočasných skládek vzdálených do 50m
rozprostření ornice v předepsané tloušťce ve svahu přes 1:5</t>
  </si>
  <si>
    <t>Osetí ohumusovaných ploch travním semenem z pol. č. 18222.</t>
  </si>
  <si>
    <t>4,588 = 4.588 [A]</t>
  </si>
  <si>
    <t>4.588000 (18222) = 4.588 [A]</t>
  </si>
  <si>
    <t>21331</t>
  </si>
  <si>
    <t>DRENÁŽNÍ VRSTVY Z BETONU MEZEROVITÉHO (DRENÁŽNÍHO)</t>
  </si>
  <si>
    <t>Obetonování rubové drenáže drenážním betonem MCB-8
Dle výkresu D12_201_5_PP:</t>
  </si>
  <si>
    <t>0,16 m2 * (3,89 m + 3,67 m + 3,82 m + 3,89 m) = 2.443 [A]</t>
  </si>
  <si>
    <t>Položka zahrnuje:
- dodávku předepsaného materiálu pro drenážní vrstvu, včetně mimostaveništní a vnitrostaveništní dopravy
- provedení drenážní vrstvy předepsaných rozměrů a předepsaného tvaru</t>
  </si>
  <si>
    <t>21341</t>
  </si>
  <si>
    <t>DRENÁŽNÍ VRSTVY Z PLASTBETONU (PLASTMALTY)</t>
  </si>
  <si>
    <t xml:space="preserve">drenážní polymerbeton (plastbeton) dle TKP 18  tl. min 20 mm pod kamenným obrubníkem a tl. 40 mm v odvodňovacím proužku 
dle výkresů D12_201_4_PUD, D12_201_6_VPR a D12_201_13_DET</t>
  </si>
  <si>
    <t xml:space="preserve">pod obrubníkem: 2 ks *0,007 m2 *23,2 m  = 0.325 [A]_x000d_
 v odvodňovacím proužku: 2 ks *0,006 m2 *23,2 m  = 0.278 [B]_x000d_
 v místě odvodňovačů a trubiček: 20 ks *0,6 m *0,4 m *0,07 m = 0.336 [C]_x000d_
 Celkem: A+B+C = 0.939 [D]</t>
  </si>
  <si>
    <t>285392R</t>
  </si>
  <si>
    <t>DODATEČNÉ KOTVENÍ VLEPENÍM BETONÁŘSKÉ VÝZTUŽE D DO 16MM DO VRTŮ</t>
  </si>
  <si>
    <t xml:space="preserve">Kotvení kamenného obrubníku do římsy. Kotvení trny o průměru 14 mm pro kotvení kamenného odrazného obrubníku do římsy dle VL4 402.32, dl. 550 mm po 500 mm. Protikorozní ochrana trnů dle TKP189 nebo z korozivzdorné oceli dle TKP 19A. 
Dle výkresů D12_201_4_PUD  a D12_201_6_VPR.</t>
  </si>
  <si>
    <t>93 = 93.000 [A]</t>
  </si>
  <si>
    <t>Položka zahrnuje:
dodání výztuže předepsaného profilu a předepsané délky (do 600mm)
provedení vrtu předepsaného profilu a předepsané délky (550 mm)
vsunutí výztuže do vyvrtaného profilu a její zalepení předepsaným pojivem
případně nutné lešení</t>
  </si>
  <si>
    <t>285393R</t>
  </si>
  <si>
    <t>DODATEČNÉ KOTVENÍ VLEPENÍM BETONÁŘSKÉ VÝZTUŽE D DO 20MM DO VRTŮ</t>
  </si>
  <si>
    <t>Vlepený kotevníÍ trn Ř 20 mm min. dl. 750 mm po 200 mm do stávající poprsní zdi pomocí chemické kotvy
dle výkresu D12_201_9_TVAR a D12_201_13_DET</t>
  </si>
  <si>
    <t>336 = 336.000 [A]</t>
  </si>
  <si>
    <t>Položka zahrnuje:
dodání výztuže předepsaného profilu a předepsané délky (min. 750mm)
provedení vrtu předepsaného profilu a předepsané délky (min. 400mm)
vsunutí výztuže do vyvrtaného profilu a její zalepení předepsaným pojivem
případně nutné lešení</t>
  </si>
  <si>
    <t>28999</t>
  </si>
  <si>
    <t>OPLÁŠTĚNÍ (ZPEVNĚNÍ) Z FÓLIE</t>
  </si>
  <si>
    <t>těsnící vrstva dle ČSN 73 6244, čl. 5.2 a HDPE fólie tl. 10 mm v separační vrstvě na stávající NK
dle výkresů D12_201_5_PP, D12_201_6_VPR a D12_201_7_PR_O1-O2</t>
  </si>
  <si>
    <t>těsnící vrstva v přechodové oblasti ((0,65+3,44)+ (2,81+0,65)) * 5,23 = 39.487 [A]_x000d_
 HDPE folie na stávající NK (na klenbě) ((5,68 * 6,56) + (5,47 + 5,24) * 5,23) = 93.274 [B]_x000d_
 HDPE folie na stávající NK (na poprsních zdech 2 * (11,21+21,68) = 65.780 [C]_x000d_
 Celkové množství 198.541000 = 198.541 [D]</t>
  </si>
  <si>
    <t>Položka zahrnuje:
- dodávku předepsané fólie
- úpravu, očištění a ochranu podkladu
- přichycení k podkladu, případně zatížení
- úpravy spojů a zajištění okrajů
- úpravy pro odvodnění
- nutné přesahy
- mimostaveništní a vnitrostaveništní dopravu</t>
  </si>
  <si>
    <t>Svislé konstrukce</t>
  </si>
  <si>
    <t>333213</t>
  </si>
  <si>
    <t>OBKLAD MOST OPĚR A KŘÍDEL Z LOM KAMENE</t>
  </si>
  <si>
    <t>Nový kamenný obklad křídel. Předpoklad 20 % z dočasného odstranění stávajícího obkladu křídel. 
Dle výkresu D12_201_11_SAN.</t>
  </si>
  <si>
    <t>2*0,2*(3,01+3,14)*0,4 = 0.984 [A]</t>
  </si>
  <si>
    <t>položka zahrnuje dodávku a osazení lomového kamene, jeho výběr a případnou úpravu, jeho případné kotvení se všemi souvisejícími materiály a pracemi, dodávku předepsané malty, spárování.</t>
  </si>
  <si>
    <t>333325</t>
  </si>
  <si>
    <t>MOSTNÍ OPĚRY A KŘÍDLA ZE ŽELEZOVÉHO BETONU DO C30/37</t>
  </si>
  <si>
    <t>Dobetonávka části poprsních zdí ze železobetonu C30/37 - XC4, XD1, XF2 
včetně tabulky s označením letopočtu ukončení přestavby mostu 
Dle výkresu D12_201_9_TVAR:</t>
  </si>
  <si>
    <t>14,676 = 14.676 [A]</t>
  </si>
  <si>
    <t xml:space="preserve">-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</si>
  <si>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333365</t>
  </si>
  <si>
    <t>VÝZTUŽ MOSTNÍCH OPĚR A KŘÍDEL Z OCELI 10505, B500B</t>
  </si>
  <si>
    <t>Výztuž dobetonávky poprsních zdí z oceli B500B, předpokládaná míra vyztužení 200 kg/m3
Dle výkresu D12_201_10_VYZ</t>
  </si>
  <si>
    <t>0,2*14.676000 (333325) = 2.935 [A]</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</si>
  <si>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</si>
  <si>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Vodorovné konstrukce</t>
  </si>
  <si>
    <t>420325</t>
  </si>
  <si>
    <t>PŘECHODOVÉ DESKY MOSTNÍCH OPĚR ZE ŽELEZOBETONU C30/37</t>
  </si>
  <si>
    <t xml:space="preserve">vlečené přechodové desky z betonu C30/37 - XC4, XD1, XF2  
dle výkresu D12_201_9_TVAR:</t>
  </si>
  <si>
    <t>16,705 = 16.705 [A]</t>
  </si>
  <si>
    <t>420365</t>
  </si>
  <si>
    <t>VÝZTUŽ PŘECHODOVÝCH DESEK MOSTNÍCH OPĚR Z OCELI 10505, B500B</t>
  </si>
  <si>
    <t>Výztuž přechodových desek z oceli B500B, předpokládaná míra vyztužení 200 kg/m3
Dle výkresu D12_201_10_VYZ</t>
  </si>
  <si>
    <t>0,2*16.705000 (420325) = 3.341 [A]</t>
  </si>
  <si>
    <t>421325</t>
  </si>
  <si>
    <t>MOSTNÍ NOSNÉ DESKOVÉ KONSTRUKCE ZE ŽELEZOBETONU C30/37</t>
  </si>
  <si>
    <t>nasazená železobetonová deska s integrovanými římsami C30/37 - XC4, XD1, XF2
včetně matrice se vzorem vložená do bednění svislých ploch říms
dle výkresu D12_201_9_TVAR:</t>
  </si>
  <si>
    <t>98,527 m3 = 98.527 [A]</t>
  </si>
  <si>
    <t>421365</t>
  </si>
  <si>
    <t>VÝZTUŽ MOSTNÍ DESKOVÉ KONSTRUKCE Z OCELI 10505, B500B</t>
  </si>
  <si>
    <t>Výztuž železobetonové nasazené desky z oceli B500B, předpokládaná míra vyztužení 200 kg/m3
Dle výkresu D12_201_10_VYZ</t>
  </si>
  <si>
    <t>0,2 * 98.527000 (421325) = 19.705 [A]</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</si>
  <si>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</si>
  <si>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42838</t>
  </si>
  <si>
    <t>KLOUB ZE ŽELEZOBETONU VČET VÝZTUŽE</t>
  </si>
  <si>
    <t>Uložení přechodové desky dle VL4 302.04 
Dle výkresu D12_201_12_DET</t>
  </si>
  <si>
    <t>O1 6,24 = 6.240 [A]_x000d_
 O2 6,15 = 6.150 [B]_x000d_
 Celkové množství 12.390000 = 12.390 [C]</t>
  </si>
  <si>
    <t>Položka kloub ze železobetonu zahrnuje pouze zhotovení kloubu (zřízení a odstranění vložky pro pérové a vrubové klouby a pod.), beton a výztuž musí být zahrnuta v příslušných konstrukčních částech. Beton a výztuž samostatného kloubu (např. kyvné sloupečky) se zařazují jako vodorovná konstrukce.</t>
  </si>
  <si>
    <t>451312</t>
  </si>
  <si>
    <t>PODKLADNÍ A VÝPLŇOVÉ VRSTVY Z PROSTÉHO BETONU C12/15</t>
  </si>
  <si>
    <t>podkladní beton C12/15n - X0 pod rubovou drenáž
dle výkresu D12_201_5_PP:</t>
  </si>
  <si>
    <t>Betonové lože pod rubovou drenáží: (0,84 m2 + 1,20 m2) * 6,00 m = 12.240 [A]</t>
  </si>
  <si>
    <t>451314</t>
  </si>
  <si>
    <t>PODKLADNÍ A VÝPLŇOVÉ VRSTVY Z PROSTÉHO BETONU C25/30</t>
  </si>
  <si>
    <t>Betonové lože C25/30n - XF3 pro obrubníky, dlažbu a skluzy 
dle výkresu D12_201_4_PUD</t>
  </si>
  <si>
    <t xml:space="preserve">lože pod zádlažbou před a za mostem: (4,19 m2 + 4,04 m2 + 13,05 m2 + 4,35 m2) * 0,15 m  = 3.845 [A]_x000d_
 lože pod skluzem: (3,61 m2 + 1,61 m2 + 1,59 m2)*0,15 m  = 1.022 [B]_x000d_
 lože pod odlážděním koryta (svahy): (1,26*25,827 m2 +1,18*29,63 m2 + 1,2*34,70 m2 + 1,35*25,51 m2)*0,15 m = 21.538 [C]_x000d_
 lože pod odlážděním koryta (koryto): 2,09 m * 18,92 m  = 39.543 [D]_x000d_
 Celkem: A+B+C+D = 65.948 [E]</t>
  </si>
  <si>
    <t>451322</t>
  </si>
  <si>
    <t>PODKL A VÝPLŇ VRSTVY ZE ŽELEZOBET DO C12/15</t>
  </si>
  <si>
    <t>Podkladní beton C12/15 - X0 pod nasazenou deskou.
Dle výkresu D12_201_9_TVAR:</t>
  </si>
  <si>
    <t>Podkladní beton pod deskou 26,571 = 26.571 [A]</t>
  </si>
  <si>
    <t>451366</t>
  </si>
  <si>
    <t>VÝZTUŽ PODKL VRSTEV Z KARI-SÍTÍ</t>
  </si>
  <si>
    <t>Vyztužení podkladního betonu pod nasazenou deskou (1 vrstva)
kari síť 8 mm 150x150 3x2 m (5,40 kg/m2)
+15% na překrytí
Dle D12_201_9_TVAR</t>
  </si>
  <si>
    <t>1,15*26.571000 (451322)*0,0054 = 0.165 [A]</t>
  </si>
  <si>
    <t>položka zahrnuje: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veškerá opatření pro zajištění soudržnosti výztuže a betonu
- vodivé propojení výztuže, které je součástí ochrany konstrukce proti vlivům bludných proudů, vyvedení do měřících skříní nebo míst pro měření bludných proudů
- povrchovou antikorozní úpravu výztuže
- separaci výztuže</t>
  </si>
  <si>
    <t>45145</t>
  </si>
  <si>
    <t>PODKL A VÝPLŇ VRSTVY Z MALTY CEMENTOVÉ</t>
  </si>
  <si>
    <t>fabion z cementové malty M10 30/30 mm
dle výkresu D12_201_13_DET</t>
  </si>
  <si>
    <t xml:space="preserve">2 ks * 0,0003 m2 * 23,2 m  = 0.014 [A]</t>
  </si>
  <si>
    <t>Položka zahrnuje veškerý materiál, výrobky a polotovary, včetně mimostaveništní a vnitrostaveništní dopravy (rovněž přesuny), včetně naložení a složení, případně s uložením.</t>
  </si>
  <si>
    <t>45157</t>
  </si>
  <si>
    <t>PODKLADNÍ A VÝPLŇOVÉ VRSTVY Z KAMENIVA TĚŽENÉHO</t>
  </si>
  <si>
    <t>Hutněný štěrkopískový podsyp fr. 0-16 tl. 120 mm nové kanalizace před a za mostem. 
dle výkresu D12_201_4_PUD, D12_201_7_PR_O1-O2 a D12_201_1_TZ</t>
  </si>
  <si>
    <t xml:space="preserve">vlevo za mostem: 0,8 m *0,12 m *7 m  = 0.672 [A]_x000d_
 vpravo za mostem: 0,8 m *0,12*12 m  = 1.152 [B]_x000d_
 Celkem: A+B = 1.824 [C]</t>
  </si>
  <si>
    <t>položka zahrnuje dodávku předepsaného kameniva, mimostaveništní a vnitrostaveništní dopravu a jeho uložení
není-li v zadávací dokumentaci uvedeno jinak, jedná se o nakupovaný materiál</t>
  </si>
  <si>
    <t>45734</t>
  </si>
  <si>
    <t>VYROVNÁVACÍ A SPÁD BETON ZVLÁŠTNÍ (PLASTBETON)</t>
  </si>
  <si>
    <t>ukončení vrstev vozovky na přechodové desce dle VL4 305.91
Dle výkresu D12_201_13_DET</t>
  </si>
  <si>
    <t>2*6,4*0,012 = 0.154 [A]</t>
  </si>
  <si>
    <t>položka zahrnuje:
- dodání zvláštního betonu (plastbetonu) předepsané kvality a jeho rozprostření v předepsané tloušťce a v předepsaném tvaru</t>
  </si>
  <si>
    <t>46251</t>
  </si>
  <si>
    <t>ZÁHOZ Z LOMOVÉHO KAMENE</t>
  </si>
  <si>
    <t xml:space="preserve">těžký kamenný zásyp v korytě z lomového kamene s minimální hmotností 70 kg s urovnaným lícem a proštěrkováním  
dle pol. 124738:</t>
  </si>
  <si>
    <t xml:space="preserve">na vtoku: 0,38 m2 *14,0 m = 5.320 [A]_x000d_
 na výtoku: 0,38 m2 * 14,5 m  = 5.510 [B]_x000d_
 Celkem: A+B = 10.830 [C]</t>
  </si>
  <si>
    <t>položka zahrnuje:
- dodávku a zához lomového kamene předepsané frakce včetně mimostaveništní a vnitrostaveništní dopravy
není-li v zadávací dokumentaci uvedeno jinak, jedná se o nakupovaný materiál</t>
  </si>
  <si>
    <t>465512</t>
  </si>
  <si>
    <t>DLAŽBY Z LOMOVÉHO KAMENE NA MC</t>
  </si>
  <si>
    <t>odlážděním lomovým kamenem tl. 0,2 m a kamenná dlažba na římse tl. 0,6 m 
dle výkresu D12_201_4_PUD:</t>
  </si>
  <si>
    <t xml:space="preserve">zádlažba před a za mostem: (4,19 m2 + 4,04 m2 + 13,05 m2 + 4,35 m2) * 0,2 m  = 5.126 [A]_x000d_
 kamenná dlažba na římse: 44,12 m2 * 0,05 m = 2.206 [B]_x000d_
 skluzy: (3,61 m2 + 1,61 m2 + 1,59 m2)*0,2 m  = 1.362 [C]_x000d_
 odláždění koryta (svahy): (1,26*25,827 m2 +1,18*29,63 m2 + 1,2*34,70 m2 + 1,35*25,51 m2)*0,2 m  = 28.717 [D]_x000d_
 odláždění koryta (koryto): 2,79 m2 * 18,92 m = 52.787 [E]_x000d_
 Celkem: A+B+C+D+E = 90.198 [F]</t>
  </si>
  <si>
    <t>položka zahrnuje:
- nutné zemní práce (svahování, úpravu pláně a pod.)
- zřízení spojovací vrstvy
- zřízení lože dlažby z cementové malty předepsané kvality a předepsané tloušťky
- dodávku a položení dlažby z lomového kamene do předepsaného tvaru
- spárování, těsnění, tmelení a vyplnění spar MC případně s vyklínováním
- úprava povrchu pro odvedení srážkové vody
- nezahrnuje podklad pod dlažbu, vykazuje se samostatně položkami SD 45</t>
  </si>
  <si>
    <t>467314</t>
  </si>
  <si>
    <t>STUPNĚ A PRAHY VODNÍCH KORYT Z PROSTÉHO BETONU C25/30</t>
  </si>
  <si>
    <t>příčné prahy v korytě z betonu C25/30 - XC4, XF3 
dle výkresu D12_201_7_PR_O1-O2:</t>
  </si>
  <si>
    <t>0,5 m2 * 28,5 m = 14.250 [A]</t>
  </si>
  <si>
    <t xml:space="preserve">položka zahrnuje:
- nutné zemní práce (hloubení rýh apod.)
- dodání  čerstvého  betonu  (betonové  směsi)  požadované  kvality,  jeho  uložení  do požadovaného tvaru při jakékoliv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doplňkových konstrukcí a vybavení,
- úpravy povrchu pro položení požadované izolace, povlaků a nátěrů, případně vyspravení,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t>
  </si>
  <si>
    <t>nezpevněná krajnice v šířce 0,5 m a tl. 0,15 m z asfaltového recyklátu fr. 0/22
dle výkresu D12_201_4_PUD</t>
  </si>
  <si>
    <t xml:space="preserve">vlevo před mostem: 8,15 m2  = 8.150 [A]_x000d_
 vpravo před mostem: 6,36 m2  = 6.360 [B]_x000d_
 vlevo za mostem: 8,12 m2  = 8.120 [C]_x000d_
 Celkem: A+B+C = 22.630 [D]</t>
  </si>
  <si>
    <t>572213</t>
  </si>
  <si>
    <t>SPOJOVACÍ POSTŘIK Z EMULZE DO 0,5KG/M2</t>
  </si>
  <si>
    <t>Postřik spojovací PS-C s plošnou hmotností 0,35 kg/m2 pod obrusnou vrstvou vozovky na mostě.
Dle výkresu D12_201_4_PUD a D12_201_6_VPR:</t>
  </si>
  <si>
    <t xml:space="preserve">vozovka na mostě: 5,5 m * 23,21 m  = 127.655 [A]</t>
  </si>
  <si>
    <t>57476</t>
  </si>
  <si>
    <t>VOZOVKOVÉ VÝZTUŽNÉ VRSTVY Z GEOMŘÍŽOVINY S TKANINOU</t>
  </si>
  <si>
    <t>vyztužení vozovky v oblasti nad přechodovými deskami</t>
  </si>
  <si>
    <t>šířka vozovky x (délka vyztužení vozovky) 2*7,6*5,5 = 83.600 [A]</t>
  </si>
  <si>
    <t>- dodání geomříže v požadované kvalitě a v množství včetně přesahů (přesahy započteny v jednotkové ceně)
- očištění podkladu
- pokládka geomříže dle předepsaného technologického předpisu</t>
  </si>
  <si>
    <t>574A04</t>
  </si>
  <si>
    <t>ASFALTOVÝ BETON PRO OBRUSNÉ VRSTVY ACO 11+, 11S</t>
  </si>
  <si>
    <t>Obrusná vrstva ACO 11+ 50/70, tl. 40 mm.
Dle výkresu D12_201_4_PUD a D12_201_6_VPR:</t>
  </si>
  <si>
    <t xml:space="preserve">vozovka na mostě: 5,5 m *23,21 m * 0,04 m  = 5.106 [A]</t>
  </si>
  <si>
    <t>575C03</t>
  </si>
  <si>
    <t>LITÝ ASFALT MA IV (OCHRANA MOSTNÍ IZOLACE) 11</t>
  </si>
  <si>
    <t>Ochranná vrstva vozovky MA 11 IV 20/30, tl. 40 mm.
Dle výkresu D12_201_4_PUD a D12_201_6_VPR:</t>
  </si>
  <si>
    <t>vozovka na mostě: 5,50 m *23,21 m * 0,04 m = 5.106 [A]</t>
  </si>
  <si>
    <t>58920</t>
  </si>
  <si>
    <t>VÝPLŇ SPAR MODIFIKOVANÝM ASFALTEM</t>
  </si>
  <si>
    <t>napojení vozovky</t>
  </si>
  <si>
    <t>2*6,40 = 12.800 [A]</t>
  </si>
  <si>
    <t>6</t>
  </si>
  <si>
    <t>Úpravy povrchů, podlahy, výplně otvorů</t>
  </si>
  <si>
    <t>626111</t>
  </si>
  <si>
    <t>REPROFILACE PODHLEDŮ, SVISLÝCH PLOCH SANAČNÍ MALTOU JEDNOVRST TL 10MM</t>
  </si>
  <si>
    <t>Doplnění betonu reprofilační hmotou tl. 10 mm, materiál na bázi cementu a modifikovaných polymery. Předpoklad 20% plochy podhledu. Bude upřesněno na základě doplňkového stavebního průzkumu po ohalení klenby.
Dle výkresu D12_201_12_SAN a D12_201_1_TZ.</t>
  </si>
  <si>
    <t>0,2*(135,9) = 27.180 [A]</t>
  </si>
  <si>
    <t>položka zahrnuje:
dodávku veškerého materiálu potřebného pro předepsanou úpravu v předepsané kvalitě
nutné vyspravení podkladu, případně zatření spar zdiva
položení vrstvy v předepsané tloušťce
potřebná lešení a podpěrné konstrukce</t>
  </si>
  <si>
    <t>626112</t>
  </si>
  <si>
    <t>REPROFILACE PODHLEDŮ, SVISLÝCH PLOCH SANAČNÍ MALTOU JEDNOVRST TL 20MM</t>
  </si>
  <si>
    <t>626113</t>
  </si>
  <si>
    <t>REPROFILACE PODHLEDŮ, SVISLÝCH PLOCH SANAČNÍ MALTOU JEDNOVRST TL 30MM</t>
  </si>
  <si>
    <t>626121</t>
  </si>
  <si>
    <t>REPROFIL PODHL, SVIS PLOCH SANAČ MALTOU DVOUVRST TL DO 40MM</t>
  </si>
  <si>
    <t>626122</t>
  </si>
  <si>
    <t>REPROFILACE PODHLEDŮ, SVISLÝCH PLOCH SANAČNÍ MALTOU DVOUVRST TL 50MM</t>
  </si>
  <si>
    <t>626211</t>
  </si>
  <si>
    <t>REPROFILACE VODOROVNÝCH PLOCH SHORA SANAČNÍ MALTOU JEDNOVRST TL 10MM</t>
  </si>
  <si>
    <t>Doplnění betonu reprofilační hmotou tl. 10 mm, materiál na bázi cementu a modifikovaných polymery. Předpoklad 20% plochy zasypané části nosné konstrukce. Bude upřesněno na základě doplňkového stavebního průzkumu po ohalení klenby.
Dle výkresu D12_201_12_SAN a D12_201_1_TZ.</t>
  </si>
  <si>
    <t>0,2*(154,98) = 30.996 [A]</t>
  </si>
  <si>
    <t>626212</t>
  </si>
  <si>
    <t>REPROFILACE VODOROVNÝCH PLOCH SHORA SANAČNÍ MALTOU JEDNOVRST TL 20MM</t>
  </si>
  <si>
    <t>626213</t>
  </si>
  <si>
    <t>REPROFILACE VODOROVNÝCH PLOCH SHORA SANAČNÍ MALTOU JEDNOVRST TL 30MM</t>
  </si>
  <si>
    <t>626221</t>
  </si>
  <si>
    <t>REPROFIL VODOR PLOCH SHORA SANAČ MALTOU DVOUVRST TL DO 40MM</t>
  </si>
  <si>
    <t>626222</t>
  </si>
  <si>
    <t>REPROFIL VODOR PLOCH SHORA SANAČ MALTOU DVOUVRST TL DO 50MM</t>
  </si>
  <si>
    <t>62641</t>
  </si>
  <si>
    <t>SJEDNOCUJÍCÍ STĚRKA JEMNOU MALTOU TL CCA 2MM</t>
  </si>
  <si>
    <t>v celé ploše sanovaného betonu
Dle výkresu D12_201_12_SAN a D12_201_1_TZ.</t>
  </si>
  <si>
    <t>154,98+135,9 = 290.880 [A]</t>
  </si>
  <si>
    <t>62651</t>
  </si>
  <si>
    <t>OCHRANA VÝZTUŽE PŘI DOSTATEČNÉM KRYTÍ</t>
  </si>
  <si>
    <t>Dvoufázový migrující inhibitor koroze pro železobetonové konstrukce na bázi silanů, účinný obsah inhibitoru &gt; 99 %
v celé ploše sanovaného betonu
Dle výkresu D12_201_12_SAN a D12_201_1_TZ.</t>
  </si>
  <si>
    <t>položka zahrnuje:
dodávku veškerého materiálu potřebného pro předepsanou úpravu v předepsané kvalitě
položení vrstvy v předepsané tloušťce
potřebná lešení a podpěrné konstrukce</t>
  </si>
  <si>
    <t>62745</t>
  </si>
  <si>
    <t>SPÁROVÁNÍ STARÉHO ZDIVA CEMENTOVOU MALTOU</t>
  </si>
  <si>
    <t>Vyčištění a hloubkové přespárování obkladu v 30 % pohledových ploch (předpoklad). 
Dle výkresu D12_201_12_SAN.</t>
  </si>
  <si>
    <t>30 % z pohledové plochy stávajícího obkladu: 0,3*65,086 = 19.526 [A]</t>
  </si>
  <si>
    <t>položka zahrnuje:
dodávku veškerého materiálu potřebného pro předepsanou úpravu v předepsané kvalitě
vyčištění spar (vyškrábání), vypláchnutí spar vodou, očištění povrchu
spárování
odklizení suti a přebytečného materiálu
potřebná lešení</t>
  </si>
  <si>
    <t>7</t>
  </si>
  <si>
    <t>Přidružená stavební výroba</t>
  </si>
  <si>
    <t>711111</t>
  </si>
  <si>
    <t>IZOLACE BĚŽNÝCH KONSTRUKCÍ PROTI ZEMNÍ VLHKOSTI ASFALTOVÝMI NÁTĚRY</t>
  </si>
  <si>
    <t>celoplošná izolace přechodové desky 1xALP+2xALN
z výkresu D12_201_9_TVAR a D12_201_13_DET</t>
  </si>
  <si>
    <t>O1 19,6 = 19.600 [A]_x000d_
 O2 18,6 = 18.600 [B]_x000d_
 Celkové množství 38.200000 = 38.200 [C]</t>
  </si>
  <si>
    <t xml:space="preserve">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geotextilii</t>
  </si>
  <si>
    <t>711442</t>
  </si>
  <si>
    <t>IZOLACE MOSTOVEK CELOPLOŠNÁ ASFALTOVÝMI PÁSY S PEČETÍCÍ VRSTVOU</t>
  </si>
  <si>
    <t>Izolace z NAIP tl. 5 mm nasazené železobetonové desky a NAIP tl. 5 mm v separační vrstvě na stávající NK .
Dle výkresů D12_201_4_PUD, D12_201_5_PP, D12_201_6_VPR a D12_201_7_PR_O1-O2:</t>
  </si>
  <si>
    <t>NAIP na nasazené ŽB desce: (5,80 m + 2 ks *0,72 m)* (2 ks *1,28 m +23,14 m) = 186.068 [A]_x000d_
 NAIP na stávající NK(na klenbě): 5,68 m * 6,56 m + (5,47 + 5,24) * 5,23 = 93.274 [B]_x000d_
 NAIP na stávající NK(na ozubech): 0,89 m * (8,88 m + 8,25 m + 8,70 m + 8,30 m) = 30.376 [C]_x000d_
 NAIP na stávající NK(na poprsních zdech): 2 ks * (4,19 m + 3,88 m) = 16.140 [D]_x000d_
 Celkem: A+B+C+D = 325.858 [E]</t>
  </si>
  <si>
    <t xml:space="preserve">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litý asfalt, asfaltový beton
v této položce se vykáže i izolace rámových konstrukcí (mosty, propusty, kolektory)</t>
  </si>
  <si>
    <t>76799R</t>
  </si>
  <si>
    <t>OSTATNÍ KOVOVÉ DOPLŇK KONSTRUKCE</t>
  </si>
  <si>
    <t>Výroba referenčního plotového pole, které bude před instalací zábradlí na most odsouhlaseno investorem a dotčenými úřady památkové péče.
Popis viz pol. 9112B1R a technická zpráva.</t>
  </si>
  <si>
    <t>Položka zahrnuje:
- vlastní zámečnické výrobky
- rámy, rošty, lišty, kování, podpěrné, závěsné, upevňovací prvky, spojovací a těsnící materiál, pomocný materiál
- kompletní povrchovou úpravu</t>
  </si>
  <si>
    <t>78321</t>
  </si>
  <si>
    <t>PROTIKOROZ OCHRANA DOPLŇK OK NÁTĚREM JEDNOVRST</t>
  </si>
  <si>
    <t>protikorozní nátěr výztuže odpovídající ČSN EN 1504, stávající výztuž podélná O12/100 mm a rozdělovací O8/200 mm, předpoklad 15 % plochy výztuže
dle výkresu D12_201_12_SAN</t>
  </si>
  <si>
    <t>0,15*(7,9/0,1*0,02*(15,33+18,00)+7,9*(18,00+15,33)/0,2*0,008) = 9.479 [A]</t>
  </si>
  <si>
    <t>- položky nátěrů zahrnují kompletní povlaky (i různobarevné), včetně úpravy podkladu (odmaštění, odrezivění, odstranění starých nátěrů a nečistot) a jeho vyspravení, provedení nátěru předepsaným postupem a splnění všech požadavků daných technologickým předpisem.</t>
  </si>
  <si>
    <t>78382</t>
  </si>
  <si>
    <t>NÁTĚRY BETON KONSTR TYP S2 (OS-B)</t>
  </si>
  <si>
    <t>Nátěr S2 na podhledu nasazené desky.
Dle výkresu D12_201_9_TVAR.</t>
  </si>
  <si>
    <t>46,536 = 46.536 [A]</t>
  </si>
  <si>
    <t>- položka zahrnuje kompletní povlaky (i různobarevné), včetně úpravy podkladu (odmaštění, odstranění starých nátěrů a nečistot) a jeho vyspravení, provedení nátěru předepsaným postupem a splnění všech požadavků daných technologickým předpisem.</t>
  </si>
  <si>
    <t>78384</t>
  </si>
  <si>
    <t>NÁTĚRY BETON KONSTR TYP S5 (OS-DI)</t>
  </si>
  <si>
    <t>finální nátěr betonu na celé ploše , nátěrový systém typ S5 dle tab. 5a TKP 31, propustnost proti CO2 &gt; 50 mm
dle výkresu D12_201_12_SAN</t>
  </si>
  <si>
    <t>zasypaná část stávající NK 135,9 = 135.900 [A]_x000d_
 podhled stávající NK 154,98 = 154.980 [B]_x000d_
 Celkové množství 290.880000 = 290.880 [C]</t>
  </si>
  <si>
    <t>8</t>
  </si>
  <si>
    <t>Potrubí</t>
  </si>
  <si>
    <t>87434</t>
  </si>
  <si>
    <t>POTRUBÍ Z TRUB PLASTOVÝCH ODPADNÍCH DN DO 200MM</t>
  </si>
  <si>
    <t>nová dešťová kanalizace DN 200 na levé i pravé straně na mostem 
dle výkresu D12_201_4_PUD:</t>
  </si>
  <si>
    <t xml:space="preserve">vlevo: 7 m  = 7.000 [A]_x000d_
 vpravo: 12 m  = 12.000 [B]_x000d_
 Celkem: A+B = 19.000 [C]</t>
  </si>
  <si>
    <t xml:space="preserve">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zkoušky vodotěsnosti a televizní prohlídku</t>
  </si>
  <si>
    <t>875332</t>
  </si>
  <si>
    <t>POTRUBÍ DREN Z TRUB PLAST DN DO 150MM DĚROVANÝCH</t>
  </si>
  <si>
    <t xml:space="preserve">OP1: 8 m  = 8.000 [A]_x000d_
 OP2: 8,6 m  = 8.600 [B]_x000d_
 Celkem: A+B = 16.600 [C]</t>
  </si>
  <si>
    <t xml:space="preserve">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t>
  </si>
  <si>
    <t>87633</t>
  </si>
  <si>
    <t>CHRÁNIČKY Z TRUB PLASTOVÝCH DN DO 150MM</t>
  </si>
  <si>
    <t>chráničky 4 ks v římse DN 150
dle výkresu D12_201_4_PUD:</t>
  </si>
  <si>
    <t>4 ks * 23,2 m = 92.800 [A]</t>
  </si>
  <si>
    <t xml:space="preserve">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včetně případně předepsaného utěsnění konců chrániček
- položky platí pro práce prováděné v prostoru zapaženém i nezapaženém a i v kolektorech, chráničkách</t>
  </si>
  <si>
    <t>87634</t>
  </si>
  <si>
    <t>CHRÁNIČKY Z TRUB PLASTOVÝCH DN DO 200MM</t>
  </si>
  <si>
    <t xml:space="preserve">Ochrana trasy SEK CETIN žebrovanou chráničkou DN 200.
Chráničky DN 180 a DN 200  v křídle pro prostup rubové drenáže 
Dle výkresu D12_201_7_PR_O1-O2 a Dle výkresu D12_201_4_PUD</t>
  </si>
  <si>
    <t>ochrana trasy SEK CETIN 3,1 = 3.100 [A]_x000d_
 chráníčka DN 180 pro prostup drenáže 4 * 0,97 = 3.880 [B]_x000d_
 chránička DN 200 pro prostup drenáže 4 * 1,02 = 4.080 [C]_x000d_
 Celkové množství 11.060000 = 11.060 [D]</t>
  </si>
  <si>
    <t>89712</t>
  </si>
  <si>
    <t>VPUSŤ KANALIZAČNÍ ULIČNÍ KOMPLETNÍ Z BETONOVÝCH DÍLCŮ</t>
  </si>
  <si>
    <t>odvodňovací vpusť za mostem
dle výkresu D12_201_4_PUD</t>
  </si>
  <si>
    <t xml:space="preserve">položka zahrnuje:
- dodávku a osazení předepsaných dílů včetně mříže
- výplň, těsnění  a tmelení spar a spojů,
- opatření  povrchů  betonu  izolací  proti zemní vlhkosti v částech, kde přijdou do styku se zeminou nebo kamenivem,
- předepsané podkladní konstrukce</t>
  </si>
  <si>
    <t>9112B1R</t>
  </si>
  <si>
    <t>ZÁBRADLÍ MOSTNÍ SE SVISLOU VÝPLNÍ - DODÁVKA A MONTÁŽ</t>
  </si>
  <si>
    <t>dle výkresu D12_201_4_PUD:
- Na mostní římse je navrženo záchytné zařízení ve formě kovového mostního zábradlí se svislou výplní. Výška horního povrchu madla zábradlí je 1,1 m nad povrchem římsy
- Sloupky jsou navrženy kamenné, tvar hranol s půdorysným rozměrem 0,4 x 0,4 m výšky 1,3 m se zaoblením v příčném směru mostu o poloměru 0,2 m. Sloupky budou navrženy v osové vzdálenosti po 2,2 m (20 ks celkem). Sloupky kamenné: 20*0,5028*0,4 = 4,022 m3
- Výplň je navržena kovaná, z materiálu S235 s PKO dle TKP 19B. Horní úroveň zábradlí musí být ukončena kovovým madlem ve výšce 1,1 m. Madlo bude přerušeno kamennými sloupky. Po celé výšce zábradlí nesmí být nikde větší mezera než 120 mm. Výplň: ocelová atypická kovářská práce - 120 kg/bm = 46,4*120 = 5568 kg = 5,568 t
PKO dle TKP 19B:
- pro prostředí se stupněm korozní agresivity C4 (pro patní plechy C5) s požadovanou životností min. 30 let
a životností ochranného systému min. 15 let (vysoká (V)).
Navržený ochranný povlak III a
- žárové zinkování ponorem, prům. tloušťka 85 µm
- epoxid dvoukomponentní tl. 140-160 µm
- alifalitický polyuretan tl. 60 µm
Navržený ochranný povlak spojovacího materiálu
- žárové zinkování ponorem, min. tloušťka 80 µm
Zábradlí musí splňovat jak požadavky příslušných platných norem a TP, tak požadavky památkového úřadu (viz příloha E1. – vyjádření Krajského úřadu Středočeského kraje, odboru kultury a památkové péče ze dne 28. 3. 2022). Před zahájením výroby zábradlí musí být svoláno jednání mezi zástupci zhotovitele, investora a dotčených úřadů památkové péče, na kterém bude dohodnut a odsouhlasen požadovaný vzhled a provedení zábradlí. Následně bude provedeno jedno vzorové pole, které bude před instalací zábradlí na most odsouhlaseno investorem a dotčenými úřady památkové péče.</t>
  </si>
  <si>
    <t>2*23,2 m = 46.400 [A]</t>
  </si>
  <si>
    <t>položka zahrnuje:
dodání zábradlí včetně předepsané povrchové úpravy
kotvení sloupků, t.j. kotevní desky, šrouby z nerez oceli, vrty a zálivku, pokud zadávací dokumentace nestanoví jinak
případné nivelační hmoty pod kotevní desky</t>
  </si>
  <si>
    <t>91345</t>
  </si>
  <si>
    <t>NIVELAČNÍ ZNAČKY KOVOVÉ</t>
  </si>
  <si>
    <t>nivelační značky dle D12_201_1_TZ</t>
  </si>
  <si>
    <t>na římsách 2 ks *3 ks = 6.000 [A]</t>
  </si>
  <si>
    <t>položka zahrnuje:
- dodání a osazení nivelační značky včetně nutných zemních prací
- vnitrostaveništní a mimostaveništní dopravu</t>
  </si>
  <si>
    <t>917424</t>
  </si>
  <si>
    <t>CHODNÍKOVÉ OBRUBY Z KAMENNÝCH OBRUBNÍKŮ ŠÍŘ 150MM</t>
  </si>
  <si>
    <t>Kamenný odrazný obrubník a kamenný silniční obrubník šířky 150 mm, výšky 250 mm 
Dle výkresu D12_201_4_PUD a D12_201_6_VPR</t>
  </si>
  <si>
    <t xml:space="preserve">odrazný obrubník 2 ks * 23,2 m = 46.400 [A]_x000d_
 silniční obrubník 3 ks *3,0 m +5,6 m  = 14.600 [B]_x000d_
 Celkové množství 61.000000 = 61.000 [C]</t>
  </si>
  <si>
    <t>Položka zahrnuje:
dodání a pokládku kamenných obrubníků o rozměrech předepsaných zadávací dokumentací
betonové lože i boční betonovou opěrku.</t>
  </si>
  <si>
    <t>919111</t>
  </si>
  <si>
    <t>ŘEZÁNÍ ASFALTOVÉHO KRYTU VOZOVEK TL DO 50MM</t>
  </si>
  <si>
    <t xml:space="preserve">řez vozovky pro zálivky podél kamenného obrubníu a říms šířky min. 150 mm dle VL4 403.42
příčná spára v obrusné vrstvě š. 20 mm, v. 40 mm
dle výkresů D12_201_4_PUD  a D12_201_6_VPR</t>
  </si>
  <si>
    <t xml:space="preserve">levý obrubník: 23,2 m  = 23.200 [A]_x000d_
 pravý obrubník: 23,2 m  = 23.200 [B]_x000d_
 příčná spára: 2 ks * 6,4 m = 12.800 [C]_x000d_
 Celkem: A+B+C = 59.200 [D]</t>
  </si>
  <si>
    <t>919161</t>
  </si>
  <si>
    <t>ŘEZÁNÍ KAMENNÝCH KONSTRUKCÍ TL DO 50MM</t>
  </si>
  <si>
    <t>řezaná spára diamantovou pilou do kamenné dlažby na římse
dle výkresu D12_201_13_DET</t>
  </si>
  <si>
    <t xml:space="preserve">4 ks *23,2 m  = 92.800 [A]</t>
  </si>
  <si>
    <t>položka zahrnuje řezání kamenných konstrukcí v předepsané tloušťce, včetně spotřeby vody</t>
  </si>
  <si>
    <t>93118</t>
  </si>
  <si>
    <t>VÝPLŇ DILATAČNÍCH SPAR Z POLYSTYRENU</t>
  </si>
  <si>
    <t>Výplň extrudovaným polystyrénem tl. 30 mm mezi poprsní zdí a novou nasazenou železobetonovou deskou.
Pružná vložka tl. 50 mm mezi podkladním betonem přech. desky a ŽB deskou.
Dle výkresu D12_201_12_DET.</t>
  </si>
  <si>
    <t>tl. 30 mm 23,16*(0,91+0,91)*0,03 = 1.265 [A]_x000d_
 tl. 50 mm (6,15+6,10)*0,60*0,05 = 0.368 [B]_x000d_
 Celkové množství 1.633000 = 1.633 [C]</t>
  </si>
  <si>
    <t>položka zahrnuje dodávku a osazení předepsaného materiálu, očištění ploch spáry před úpravou, očištění okolí spáry po úpravě</t>
  </si>
  <si>
    <t>931326</t>
  </si>
  <si>
    <t>TĚSNĚNÍ DILATAČ SPAR ASF ZÁLIVKOU MODIFIK PRŮŘ DO 800MM2</t>
  </si>
  <si>
    <t>zálivka za horka - podél říms, odvodňovacích proužků a v příčné spáře na konci NK, typu N2 dle ČSN EN 14188, včetně úpravy spár a přípravy povrchu podél
obrubníků v obrusné vrstvě</t>
  </si>
  <si>
    <t>v obrusné vrstvě podél říms 2*23,2 = 46.400 [A]_x000d_
 v příčné spáře na konci NK 2*6,4 = 12.800 [B]_x000d_
 Celkové množství 59.200000 = 59.200 [C]</t>
  </si>
  <si>
    <t>položka zahrnuje dodávku a osazení předepsaného materiálu, očištění ploch spáry před úpravou, očištění okolí spáry po úpravě
nezahrnuje těsnící profil</t>
  </si>
  <si>
    <t>931332</t>
  </si>
  <si>
    <t>TĚSNĚNÍ DILATAČNÍCH SPAR POLYURETANOVÝM TMELEM PRŮŘEZU DO 200MM2</t>
  </si>
  <si>
    <t>těsnící elastický tmel F-25-HM-M1p dle ČSN ISO 11600 včetně přípravy povrchu penetračně adhézním nátěrem dle TKP 21 pro zvýšení přilnavosti tmelu
dle výkresu D12_201_13_DET</t>
  </si>
  <si>
    <t xml:space="preserve">6 ks *23,2 m  = 139.200 [A]</t>
  </si>
  <si>
    <t>93135</t>
  </si>
  <si>
    <t>TĚSNĚNÍ DILATAČ SPAR PRYŽ PÁSKOU NEBO KRUH PROFILEM</t>
  </si>
  <si>
    <t>pryžové předtěsnění zálivek v krytu vozovky podél říms v horní zálivce podél říms</t>
  </si>
  <si>
    <t xml:space="preserve">podél říms: 2 ks *23,2 m  = 46.400 [A]</t>
  </si>
  <si>
    <t>936501</t>
  </si>
  <si>
    <t>DROBNÉ DOPLŇK KONSTR KOVOVÉ NEREZ</t>
  </si>
  <si>
    <t>KG</t>
  </si>
  <si>
    <t xml:space="preserve">Lišta vložená do bednění desky pro vytvoření spáry u kamenného obrubníku.
Uvažovaná objemová hmostnost nerezové oceli 8000 kg/m3.
Dle výkresů D12_201_4_PUD  a D12_201_6_VPR</t>
  </si>
  <si>
    <t xml:space="preserve">lišta v bednění: 2 ks *0,0036 m3 *8000 kg/m3  = 57.600 [A]</t>
  </si>
  <si>
    <t xml:space="preserve">položka zahrnuje:
- dílenská dokumentace, včetně technologického předpisu spojování
- dodání  materiálu  v požadované kvalitě a výroba konstrukce i dílenská (včetně  pomůcek,  přípravků a prostředků pro výrobu) bez ohledu na náročnost a její hmotnost, dílenská montáž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jakákoliv doprava a manipulace dílců  a  montážních  sestav,  včetně  dopravy konstrukce z výrobny na stavbu
- montáž konstrukce na staveništi, včetně montážních prostředků a pomůcek a zednických výpomocí
- výplň, těsnění a tmelení spar a spojů
- čištění konstrukce a odstranění všech vrubů (vrypy, otlačeniny a pod.)
- všechny druhy ocelového kotvení
- dílenskou přejímku a montážní prohlídku, včetně požadovaných dokladů
- zřízení kotevních otvorů nebo jam, nejsou-li částí jiné konstrukce, jejich úpravy, očištění a ošetření
- osazení kotvení nebo přímo částí konstrukce do podpůrné konstrukce nebo do zeminy
- výplň kotevních otvorů  (příp.  podlití  patních  desek)  maltou,  betonem  nebo  jinou speciální hmotou, vyplnění jam zeminou
- předepsanou protikorozní ochranu a nátěry konstrukcí
- osazení měřících zařízení a úpravy pro ně
- ochranná opatření před účinky bludných proudů</t>
  </si>
  <si>
    <t>936532</t>
  </si>
  <si>
    <t>MOSTNÍ ODVODŇOVACÍ SOUPRAVA 300/500</t>
  </si>
  <si>
    <t>Mostní odvodňovač 300 mm x 500 mm 8 ks 
Dle výkresu D12_201_9_TVAR:</t>
  </si>
  <si>
    <t>8 = 8.000 [A]</t>
  </si>
  <si>
    <t xml:space="preserve">položka zahrnuje:
- výrobní dokumentaci (včetně technologického předpisu)
- dodání kompletní odvodňovací soupravy, včetně všech montážních a přepravních úprav a zařízení
- dodání spojovacího, kotevního a těsnícího materiálu
- úprava a příprava úložného prostoru, včetně kotevních prvků, jejich očištění a ošetření
- zřízení kompletní odvodňovací soupravy, dle příslušného technologického předpisu, včetně všech výškových a směrových úprav
- zřízení odvodňovací soupravy po etapách, včetně pracovních spar a spojů
- prodloužení  odpadní trouby pod spodní líc nosné konstr. nebo zaústěním odvodňovače do dalšího odvodňovacího zařízení
- úprava odvod. soupravy na styku s ostatními konstrukcemi a zařízeními (u obrubníku, podél vozovek, napojení izolací a pod.)
- ochrana odvodňovací soupravy do doby provedení definitivního stavu, veškeré provizorní úpravy a opatření
- konečné  úpravy odvodňovací soupravy jako povrchové povlaky, zálivky, které  nejsou součástí jiných konstr., vyčištění, tmelení, těsnění, výplň spar a pod.
- úprava, očištění a ošetření prostoru kolem odvodňovací soupravy
- opatření odvodňovače znakem výrobce a typovým číslem
- provedení odborné prohlídky, je-li požadována</t>
  </si>
  <si>
    <t>938442</t>
  </si>
  <si>
    <t>OČIŠTĚNÍ ZDIVA OTRYSKÁNÍM TLAKOVOU VODOU DO 500 BARŮ</t>
  </si>
  <si>
    <t>očištění kamenů stávajícího obkladu opěry vysokotlakým paprskem tlakem 300-500 barů (tlak bude volen s ohledem na charakter obkladových prvků)
dle výkresu D12_201_12_SAN</t>
  </si>
  <si>
    <t xml:space="preserve">65,086 m2  = 65.086 [A]</t>
  </si>
  <si>
    <t>938543</t>
  </si>
  <si>
    <t>OČIŠTĚNÍ BETON KONSTR OTRYSKÁNÍM TLAK VODOU DO 1000 BARŮ</t>
  </si>
  <si>
    <t>celoplošné čištění vysokotlakým vodním paprskem (tlak &gt; 600 barů = 60 MPa)</t>
  </si>
  <si>
    <t xml:space="preserve">290,88 m2  = 290.880 [A]</t>
  </si>
  <si>
    <t>938652</t>
  </si>
  <si>
    <t>OČIŠTĚNÍ OCEL KONSTR OTRYSKÁNÍM NA SUCHO KŘEMIČ PÍSKEM</t>
  </si>
  <si>
    <t>Odstranění korozních zplodin z odhalené výztuže, stávající výztuž podélná r12/100 mm a rozdělovací r8/200 mm, předpoklad 15 % plochy výztuže.
Dle výkresu D12_201_12_SAN</t>
  </si>
  <si>
    <t>0,15*(7,9/0,1*0,02*3,1415*(15,33+18,00)+7,9*(18,00+15,33)/0,2*0,008*3,1415) = 29.778 [A]</t>
  </si>
  <si>
    <t>96688</t>
  </si>
  <si>
    <t>VYBOURÁNÍ KANALIZAČ ŠACHET KOMPLETNÍCH</t>
  </si>
  <si>
    <t>Demolice stávající šachty u autobusové zastávky
Dle výkresu D12_201_4_PUD:</t>
  </si>
  <si>
    <t>položka zahrnuje:
- kompletní bourací práce včetně nezbytného rozsahu zemních prací,
- veškerou manipulaci s vybouranou sutí a hmotami včetně uložení na skládku,
- veškeré další práce plynoucí z technologického předpisu a z platných předpisů,
nezahrnuje poplatek za skládku, který se vykazuje v položce 0141** (s výjimkou malého množství bouraného materiálu, kde je možné poplatek zahrnout do jednotkové ceny bourání – tento fakt musí být uveden v doplňujícím textu k položce)</t>
  </si>
  <si>
    <t>967158</t>
  </si>
  <si>
    <t>VYBOURÁNÍ ČÁSTÍ KONSTRUKCÍ BETON S ODVOZEM DO 20KM</t>
  </si>
  <si>
    <t>demolice betonových říms se zábradlím, vč. odvozu a uložení na recyklační středisko / trvalou skládku dle dispozic zhotovitele, vzdálenost uvedena orientačně
dle výkresu D12_201_10_PV:</t>
  </si>
  <si>
    <t xml:space="preserve">2 ks * 0,54 m2 * 23,07 m  = 24.916 [A]</t>
  </si>
  <si>
    <t>položka zahrnuje:
- veškerou manipulaci s vybouranou sutí a hmotami včetně uložení na skládku,
- veškeré další práce plynoucí z technologického předpisu a z platných předpisů,
nezahrnuje poplatek za skládku, který se vykazuje v položce 0141** (s výjimkou malého množství bouraného materiálu, kde je možné poplatek zahrnout do jednotkové ceny bourání – tento fakt musí být uveden v doplňujícím textu k položce)</t>
  </si>
  <si>
    <t>967168</t>
  </si>
  <si>
    <t>VYBOURÁNÍ ČÁSTÍ KONSTRUKCÍ ŽELEZOBET S ODVOZEM DO 20KM</t>
  </si>
  <si>
    <t>Demolice části poprsních železobetonových zdí 
Dle výkresu D12_201_10_PV:</t>
  </si>
  <si>
    <t xml:space="preserve">2 ks *13,48 m2 *0,71 m  = 19.142 [A]</t>
  </si>
  <si>
    <t>969234</t>
  </si>
  <si>
    <t>VYBOURÁNÍ POTRUBÍ DN DO 200MM KANALIZAČ</t>
  </si>
  <si>
    <t>odstranění stávající kanalizace za mostem vpravo u autobusové zastávky, předpoklad DN 200
dle výkresu D12_201_4_PUD:</t>
  </si>
  <si>
    <t>12 = 12.000 [A]</t>
  </si>
  <si>
    <t>- položka zahrnuje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položka zahrnuje veškeré další práce plynoucí z technologického předpisu a z platných předpisů</t>
  </si>
  <si>
    <t>97816R</t>
  </si>
  <si>
    <t>ODSEKÁNÍ VRSTVY Z BETONU</t>
  </si>
  <si>
    <t>Mechanické očištění betonových ploch pomocí bouracích kladiv. Předpoklad 20 % z pohledu nosné konstrukce v tl. 50 mm.
Dle výkresu D12_201_11_SAN.</t>
  </si>
  <si>
    <t>0,2*(135,90)*0,05 = 1.359 [A]</t>
  </si>
  <si>
    <t>Položka zahrnuje:
- veškeré práce plynoucí z technologického předpisu a z platných předpisů
- veškerou manipulaci s vybouranou sutí a hmotami včetně uložení na skládku
Položka nezahrnuje:
- poplatek za skládku, který se vykazuje v položce 0141** (s výjimkou malého množství bouraného materiálu, kde je možné poplatek zahrnout do jednotkové ceny bourání – tento fakt musí být uveden v doplňujícím textu k položce)</t>
  </si>
  <si>
    <t>02910</t>
  </si>
  <si>
    <t>OSTATNÍ POŽADAVKY - ZEMĚMĚŘIČSKÁ MĚŘENÍ</t>
  </si>
  <si>
    <t>zahrnuje veškeré náklady spojené s objednatelem požadovanými pracemi, 
- pro stanovení orientační investorské ceny určete jednotkovou cenu jako 1% odhadované ceny stavby</t>
  </si>
  <si>
    <t>029522</t>
  </si>
  <si>
    <t>OSTATNÍ POŽADAVKY - REVIZNÍ ZPRÁVY</t>
  </si>
  <si>
    <t>Výchozí revize a revizní zpráva.</t>
  </si>
  <si>
    <t>13283</t>
  </si>
  <si>
    <t>HLOUBENÍ RÝH ŠÍŘ DO 2M PAŽ I NEPAŽ TŘ. II</t>
  </si>
  <si>
    <t>Rýha pro nový kabel ve volném terénu 35/80cm, výkop, zához, pískové kabelové lože, výstražná fólie. Délka rýhy je předpokládaná.</t>
  </si>
  <si>
    <t xml:space="preserve">20 m * 0,35 m *0,8 m  = 5.600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</si>
  <si>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</si>
  <si>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17411</t>
  </si>
  <si>
    <t>ZÁSYP JAM A RÝH ZEMINOU SE ZHUTNĚNÍM</t>
  </si>
  <si>
    <t>Zásyp rýhy po položení nového kabelu.</t>
  </si>
  <si>
    <t xml:space="preserve">20 m *0,35 m *0,8 m  = 5.600 [A]</t>
  </si>
  <si>
    <t xml:space="preserve">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</si>
  <si>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272315</t>
  </si>
  <si>
    <t>ZÁKLADY Z PROSTÉHO BETONU DO C30/37</t>
  </si>
  <si>
    <t>Základ stožáru VO JB8 0,7x0,7x1,3 (0,64 m3) v případě osazení nového stožáru, výkop, beton, stožárové pouzdro průměr 300mm, odvoz.</t>
  </si>
  <si>
    <t>0,64 = 0.640 [A]</t>
  </si>
  <si>
    <t xml:space="preserve">-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</si>
  <si>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741157R</t>
  </si>
  <si>
    <t>SLOUPY VEŘEJNÉHO OSVĚTLENÍ OCEL TRUBKOVÉ</t>
  </si>
  <si>
    <t>Nový stožár VO nahrazující starý v případě nevyhovujícího stavu stávajícího sloupu VO. Položka zahrnuje dodávku, osazení včetně nutných zemních prací a základových konstrukcí, kotvení a vzpěry, patice, příslušenství (např. stupačky), výstroj a výzbroj (např. konzoly, výložníky, příložky, izolátory a pod.), spojovací a označovací prvky, povrchovou úpravu.</t>
  </si>
  <si>
    <t xml:space="preserve">1 ks  = 1.000 [A]</t>
  </si>
  <si>
    <t>741811</t>
  </si>
  <si>
    <t>UZEMŇOVACÍ VODIČ NA POVRCHU FEZN DO 120 MM2</t>
  </si>
  <si>
    <t>Uzemňovací pásek FeZn 30x4, nebo drát půrměru 10mm, dodávka vč. uložení do výkopu a zahrnutí zeminou</t>
  </si>
  <si>
    <t xml:space="preserve">20 m  = 20.000 [A]</t>
  </si>
  <si>
    <t>1. Položka obsahuje:
 – uchycení vodiče na povrch vč. podpěr, konzol, svorek a pod.
 – měření, dělení, spojování
 – nátěr
2. Položka neobsahuje:
 X
3. Způsob měření:
Měří se metr délkový.</t>
  </si>
  <si>
    <t>741817R</t>
  </si>
  <si>
    <t>PŘELOŽ SLOUPŮ VZDUŠ VEDENÍ OCEL TRUBKOVÝCH</t>
  </si>
  <si>
    <t>742612R</t>
  </si>
  <si>
    <t>KRYTÍ KABELŮ VÝSTRAŽNOU FÓLIÍ ŠÍŘ 22CM</t>
  </si>
  <si>
    <t xml:space="preserve">10 m  = 10.000 [A]</t>
  </si>
  <si>
    <t>742812R</t>
  </si>
  <si>
    <t>PŘELOŽENÍ KABELŮ N.N. DO KABELOVÉHO LOŽE</t>
  </si>
  <si>
    <t>Kabel CYKY 4x10, zahrnuje dodávku, zatažení do ochranné trubky KF, ukončení kabelu smršťovací záklopkou a zapojení vodičů na svorkovnici, položení kabelu a předepsané kabelové lože.</t>
  </si>
  <si>
    <t>"20 m"</t>
  </si>
  <si>
    <t>87626</t>
  </si>
  <si>
    <t>CHRÁNIČKY Z TRUB PLAST DN DO 80MM</t>
  </si>
  <si>
    <t>Chránička Kopoflex KF 09110, dodávka, uložení do výkopu, zatažení lana</t>
  </si>
  <si>
    <t>942122R</t>
  </si>
  <si>
    <t>DEMONT SLOUPŮ VZDUŠ VEDENÍ OCEL TRUBKOVÝCH</t>
  </si>
  <si>
    <t>Položka demontáž zařízení zahrnuje jeho demontáž včetně nutných zemních a bouracích prací a odvoz na určené místo. Dále zahrnuje uvedení místa do
původního stavu.</t>
  </si>
  <si>
    <t>Seznam figur</t>
  </si>
  <si>
    <t>Značka</t>
  </si>
  <si>
    <t>Výměra</t>
  </si>
  <si>
    <t>SO</t>
  </si>
  <si>
    <t>FP</t>
  </si>
  <si>
    <t>rozprostření ornice silnice</t>
  </si>
  <si>
    <t>344,540</t>
  </si>
  <si>
    <t>sejmutí ornice</t>
  </si>
  <si>
    <t>"těleso vpravo před mostem: "30,25" m2 "*0,2" m "</t>
  </si>
  <si>
    <t>"těleso vpravo před mostem:" 25,02" m2" * 0,2" m"</t>
  </si>
  <si>
    <t>"těleso vlevo za mostem:" 15,77" m2" * 0,2 "m "</t>
  </si>
  <si>
    <t>"těleso vpravo za mostem: "14,43" m2" * 0,2" m"</t>
  </si>
  <si>
    <t>"levý břeh za mostem:" 33,66" m2" * 0,2" m"</t>
  </si>
  <si>
    <t>"pravý břeh za mostem:" 44,85" m2" * 0,2" m"</t>
  </si>
  <si>
    <t>"levý břeh před mostem:" 42,46" m2" * 0,2" m"</t>
  </si>
  <si>
    <t>"pravý břeh před mostem:" 28,25" m2" * 0,2" m"</t>
  </si>
  <si>
    <t>"dočasný zábor vlevo před mostem: "349,41" m2" * 0,2" m"</t>
  </si>
  <si>
    <t>"dočasný zábor vlevo za mostem:" 34,12" m2" * 0,2" m"</t>
  </si>
  <si>
    <t>"dočasný zábor vpravo před mostem: "163,07" m2" * 0,2" m"</t>
  </si>
  <si>
    <t>"dočasný zábor vpravo za mostem:" 77,60 "m2 "* 0,2" m"</t>
  </si>
  <si>
    <t>"Celkem: "A+B+C+D+E+F+G+H+I+J+K+L</t>
  </si>
  <si>
    <t>rozprostření ornice most</t>
  </si>
  <si>
    <t>"vlevo před mostem: "17,07 "m2 "* 0,15" m"</t>
  </si>
  <si>
    <t>"vpravo před mostem: "10,72 "m2 "* 0,15 "m "</t>
  </si>
  <si>
    <t>"vlevo za mostem: "2,79 "m2 "* 0,15 "m "</t>
  </si>
  <si>
    <t>"Celkem: "A+B+C</t>
  </si>
</sst>
</file>

<file path=xl/styles.xml><?xml version="1.0" encoding="utf-8"?>
<styleSheet xmlns="http://schemas.openxmlformats.org/spreadsheetml/2006/main">
  <numFmts count="2">
    <numFmt numFmtId="165" formatCode="# ### ### ### ##0.00"/>
    <numFmt numFmtId="164" formatCode="# ### ### ### ##0.000"/>
  </numFmts>
  <fonts count="14">
    <font>
      <sz val="11"/>
      <name val="Calibri"/>
      <family val="2"/>
      <scheme val="minor"/>
    </font>
    <font>
      <sz val="11"/>
      <color rgb="FFD9D9D9"/>
      <name val="Calibri"/>
      <scheme val="minor"/>
    </font>
    <font>
      <sz val="10"/>
      <color rgb="FF000000"/>
      <name val="Arial"/>
    </font>
    <font>
      <b/>
      <sz val="16"/>
      <color rgb="FF000000"/>
      <name val="Arial"/>
    </font>
    <font>
      <b/>
      <sz val="10"/>
      <color rgb="FF000000"/>
      <name val="Arial"/>
    </font>
    <font>
      <sz val="10"/>
      <color rgb="FFFFFFFF"/>
      <name val="Arial"/>
    </font>
    <font>
      <b/>
      <sz val="11"/>
      <color rgb="FF000000"/>
      <name val="Arial"/>
    </font>
    <font>
      <b/>
      <sz val="11"/>
      <name val="Calibri"/>
      <scheme val="minor"/>
    </font>
    <font>
      <i/>
      <sz val="11"/>
      <name val="Calibri"/>
      <scheme val="minor"/>
    </font>
    <font>
      <b/>
      <u/>
      <sz val="11"/>
      <color rgb="FF0000FF"/>
      <name val="Arial"/>
    </font>
    <font>
      <b/>
      <u/>
      <sz val="11"/>
      <color theme="10"/>
      <name val="Calibri"/>
      <scheme val="minor"/>
    </font>
    <font>
      <sz val="10"/>
      <name val="Calibri"/>
      <scheme val="minor"/>
    </font>
    <font>
      <u/>
      <sz val="11"/>
      <color theme="10"/>
      <name val="Calibri"/>
      <scheme val="minor"/>
    </font>
    <font>
      <i/>
      <sz val="10"/>
      <color rgb="FF000000"/>
      <name val="Arial"/>
    </font>
  </fonts>
  <fills count="4">
    <fill>
      <patternFill patternType="none"/>
    </fill>
    <fill>
      <patternFill patternType="gray125"/>
    </fill>
    <fill>
      <patternFill patternType="solid">
        <fgColor rgb="FFD9D9D9"/>
      </patternFill>
    </fill>
    <fill>
      <patternFill patternType="solid">
        <fgColor rgb="FF41A5BD"/>
      </patternFill>
    </fill>
  </fills>
  <borders count="25">
    <border/>
    <border>
      <left style="thin"/>
      <right style="thin"/>
      <top style="thin"/>
      <bottom style="thin"/>
    </border>
    <border>
      <left style="thin">
        <color rgb="FF000000"/>
      </left>
      <top style="thin">
        <color rgb="FF000000"/>
      </top>
    </border>
    <border>
      <top style="thin">
        <color rgb="FF000000"/>
      </top>
    </border>
    <border>
      <right style="thin">
        <color rgb="FF000000"/>
      </right>
      <top style="thin">
        <color rgb="FF000000"/>
      </top>
    </border>
    <border>
      <left style="thin">
        <color rgb="FF000000"/>
      </left>
    </border>
    <border>
      <right style="thin">
        <color rgb="FF000000"/>
      </right>
    </border>
    <border>
      <left style="thin">
        <color rgb="FF000000"/>
      </left>
      <right style="thin">
        <color rgb="FF000000"/>
      </right>
      <top style="thin">
        <color rgb="FF000000"/>
      </top>
      <bottom style="thin">
        <color rgb="FF000000"/>
      </bottom>
    </border>
    <border>
      <left style="thin"/>
      <top style="thin"/>
      <bottom style="thin"/>
    </border>
    <border>
      <left style="thin">
        <color rgb="FF000000"/>
      </left>
      <right style="thin"/>
      <top style="thin"/>
      <bottom style="thin"/>
    </border>
    <border>
      <left style="thin"/>
      <right style="thin">
        <color rgb="FF000000"/>
      </right>
      <top style="thin"/>
      <bottom style="thin"/>
    </border>
    <border>
      <left style="thin"/>
      <top style="thin"/>
    </border>
    <border>
      <left style="thin"/>
      <right style="thin"/>
      <top style="thin"/>
    </border>
    <border>
      <left style="thin">
        <color rgb="FF000000"/>
      </left>
      <top style="thin"/>
    </border>
    <border>
      <top style="thin"/>
    </border>
    <border>
      <right style="thin">
        <color rgb="FF000000"/>
      </right>
      <top style="thin"/>
    </border>
    <border>
      <left style="thin">
        <color rgb="FF000000"/>
      </left>
      <bottom style="thin">
        <color rgb="FF000000"/>
      </bottom>
    </border>
    <border>
      <bottom style="thin">
        <color rgb="FF000000"/>
      </bottom>
    </border>
    <border>
      <right style="thin">
        <color rgb="FF000000"/>
      </right>
      <bottom style="thin">
        <color rgb="FF000000"/>
      </bottom>
    </border>
    <border>
      <left style="thin">
        <color rgb="FF000000"/>
      </left>
      <top style="thin">
        <color rgb="FF000000"/>
      </top>
      <bottom style="thin">
        <color rgb="FF000000"/>
      </bottom>
    </border>
    <border>
      <right style="thin">
        <color rgb="FF000000"/>
      </right>
      <top style="thin">
        <color rgb="FF000000"/>
      </top>
      <bottom style="thin">
        <color rgb="FF000000"/>
      </bottom>
    </border>
    <border>
      <left style="thin">
        <color rgb="FFA9A9A9"/>
      </left>
      <bottom style="thin">
        <color rgb="FFA9A9A9"/>
      </bottom>
    </border>
    <border>
      <right style="thin">
        <color rgb="FF000000"/>
      </right>
      <bottom style="thin">
        <color rgb="FFA9A9A9"/>
      </bottom>
    </border>
    <border>
      <left style="thin">
        <color rgb="FFA9A9A9"/>
      </left>
    </border>
    <border>
      <left style="thin">
        <color rgb="FFA9A9A9"/>
      </left>
      <bottom style="thin">
        <color rgb="FF000000"/>
      </bottom>
    </border>
  </borders>
  <cellStyleXfs count="15">
    <xf numFmtId="0" fontId="0" fillId="0" borderId="0"/>
    <xf numFmtId="0" fontId="2" fillId="0" borderId="0">
      <alignment horizontal="left" vertical="center" wrapText="1"/>
    </xf>
    <xf numFmtId="0" fontId="3" fillId="0" borderId="0">
      <alignment horizontal="left" vertical="center" wrapText="1"/>
    </xf>
    <xf numFmtId="0" fontId="4" fillId="0" borderId="0">
      <alignment horizontal="right" vertical="center" wrapText="1"/>
    </xf>
    <xf numFmtId="0" fontId="5" fillId="0" borderId="0">
      <alignment horizontal="center" vertical="center" wrapText="1"/>
    </xf>
    <xf numFmtId="0" fontId="4" fillId="0" borderId="0">
      <alignment horizontal="left" vertical="center" wrapText="1"/>
    </xf>
    <xf numFmtId="0" fontId="6" fillId="0" borderId="0">
      <alignment horizontal="left" vertical="center" wrapText="1"/>
    </xf>
    <xf numFmtId="0" fontId="6" fillId="0" borderId="0">
      <alignment horizontal="left" vertical="center" wrapText="1"/>
    </xf>
    <xf numFmtId="0" fontId="12" fillId="0" borderId="0" applyNumberFormat="0" applyFill="0" applyBorder="0" applyAlignment="0" applyProtection="0"/>
    <xf numFmtId="0" fontId="4" fillId="0" borderId="0">
      <alignment horizontal="left" vertical="center" wrapText="1"/>
    </xf>
    <xf numFmtId="0" fontId="4" fillId="0" borderId="0">
      <alignment horizontal="left" vertical="center" wrapText="1"/>
    </xf>
    <xf numFmtId="0" fontId="4" fillId="0" borderId="0">
      <alignment horizontal="right" vertical="center" wrapText="1"/>
    </xf>
    <xf numFmtId="0" fontId="2" fillId="0" borderId="0">
      <alignment horizontal="left" vertical="center" wrapText="1"/>
    </xf>
    <xf numFmtId="0" fontId="2" fillId="0" borderId="0">
      <alignment horizontal="right" vertical="center" wrapText="1"/>
    </xf>
    <xf numFmtId="0" fontId="13" fillId="0" borderId="0">
      <alignment horizontal="left" vertical="center" wrapText="1"/>
    </xf>
  </cellStyleXfs>
  <cellXfs count="73">
    <xf numFmtId="0" fontId="0" fillId="0" borderId="0" xfId="0"/>
    <xf numFmtId="0" fontId="1" fillId="2" borderId="0" xfId="0" applyFont="1" applyFill="1"/>
    <xf numFmtId="0" fontId="2" fillId="2" borderId="0" xfId="1" applyFill="1">
      <alignment horizontal="left" vertical="center" wrapText="1"/>
    </xf>
    <xf numFmtId="0" fontId="0" fillId="2" borderId="0" xfId="0" applyFill="1"/>
    <xf numFmtId="0" fontId="3" fillId="2" borderId="0" xfId="2" applyFill="1">
      <alignment horizontal="left" vertical="center" wrapText="1"/>
    </xf>
    <xf numFmtId="0" fontId="4" fillId="2" borderId="0" xfId="3" applyFill="1">
      <alignment horizontal="right" vertical="center" wrapText="1"/>
    </xf>
    <xf numFmtId="165" fontId="4" fillId="2" borderId="0" xfId="3" applyNumberFormat="1" applyFill="1">
      <alignment horizontal="right" vertical="center" wrapText="1"/>
    </xf>
    <xf numFmtId="0" fontId="5" fillId="3" borderId="1" xfId="4" applyFill="1" applyBorder="1">
      <alignment horizontal="center" vertical="center" wrapText="1"/>
    </xf>
    <xf numFmtId="49" fontId="4" fillId="0" borderId="1" xfId="5" applyNumberFormat="1" applyBorder="1">
      <alignment horizontal="left" vertical="center" wrapText="1"/>
    </xf>
    <xf numFmtId="0" fontId="4" fillId="0" borderId="1" xfId="5" applyBorder="1">
      <alignment horizontal="left" vertical="center" wrapText="1"/>
    </xf>
    <xf numFmtId="165" fontId="4" fillId="0" borderId="1" xfId="5" applyNumberFormat="1" applyBorder="1">
      <alignment horizontal="left" vertical="center" wrapText="1"/>
    </xf>
    <xf numFmtId="0" fontId="0" fillId="2" borderId="2" xfId="0" applyFill="1" applyBorder="1"/>
    <xf numFmtId="0" fontId="0" fillId="2" borderId="3" xfId="0" applyFill="1" applyBorder="1"/>
    <xf numFmtId="0" fontId="2" fillId="2" borderId="3" xfId="1" applyFill="1" applyBorder="1">
      <alignment horizontal="left" vertical="center" wrapText="1"/>
    </xf>
    <xf numFmtId="0" fontId="0" fillId="2" borderId="4" xfId="0" applyFill="1" applyBorder="1"/>
    <xf numFmtId="0" fontId="0" fillId="2" borderId="5" xfId="0" applyFill="1" applyBorder="1"/>
    <xf numFmtId="0" fontId="0" fillId="2" borderId="0" xfId="0" applyFill="1" applyBorder="1"/>
    <xf numFmtId="0" fontId="3" fillId="2" borderId="0" xfId="2" applyFill="1" applyBorder="1">
      <alignment horizontal="left" vertical="center" wrapText="1"/>
    </xf>
    <xf numFmtId="0" fontId="0" fillId="2" borderId="6" xfId="0" applyFill="1" applyBorder="1"/>
    <xf numFmtId="0" fontId="6" fillId="2" borderId="5" xfId="6" applyFill="1" applyBorder="1">
      <alignment horizontal="left" vertical="center" wrapText="1"/>
    </xf>
    <xf numFmtId="0" fontId="6" fillId="2" borderId="0" xfId="6" applyFill="1" applyBorder="1" applyAlignment="1">
      <alignment horizontal="right" vertical="center" wrapText="1"/>
    </xf>
    <xf numFmtId="0" fontId="0" fillId="2" borderId="0" xfId="0" applyFill="1" applyBorder="1" applyAlignment="1">
      <alignment horizontal="right"/>
    </xf>
    <xf numFmtId="0" fontId="6" fillId="2" borderId="0" xfId="6" applyFill="1" applyBorder="1">
      <alignment horizontal="left" vertical="center" wrapText="1"/>
    </xf>
    <xf numFmtId="0" fontId="0" fillId="2" borderId="7" xfId="0" applyFill="1" applyBorder="1" applyAlignment="1">
      <alignment horizontal="center"/>
    </xf>
    <xf numFmtId="165" fontId="0" fillId="2" borderId="7" xfId="0" applyNumberFormat="1" applyFill="1" applyBorder="1" applyAlignment="1">
      <alignment horizontal="center"/>
    </xf>
    <xf numFmtId="0" fontId="5" fillId="3" borderId="8" xfId="4" applyFill="1" applyBorder="1">
      <alignment horizontal="center" vertical="center" wrapText="1"/>
    </xf>
    <xf numFmtId="0" fontId="5" fillId="3" borderId="9" xfId="4" applyFill="1" applyBorder="1">
      <alignment horizontal="center" vertical="center" wrapText="1"/>
    </xf>
    <xf numFmtId="0" fontId="5" fillId="3" borderId="10" xfId="4" applyFill="1" applyBorder="1">
      <alignment horizontal="center" vertical="center" wrapText="1"/>
    </xf>
    <xf numFmtId="0" fontId="5" fillId="3" borderId="11" xfId="4" applyFill="1" applyBorder="1">
      <alignment horizontal="center" vertical="center" wrapText="1"/>
    </xf>
    <xf numFmtId="0" fontId="5" fillId="3" borderId="12" xfId="4" applyFill="1" applyBorder="1">
      <alignment horizontal="center" vertical="center" wrapText="1"/>
    </xf>
    <xf numFmtId="0" fontId="7" fillId="2" borderId="7" xfId="0" applyFont="1" applyFill="1" applyBorder="1"/>
    <xf numFmtId="0" fontId="7" fillId="2" borderId="13" xfId="0" applyFont="1" applyFill="1" applyBorder="1"/>
    <xf numFmtId="0" fontId="7" fillId="2" borderId="7" xfId="0" applyFont="1" applyFill="1" applyBorder="1" applyAlignment="1">
      <alignment horizontal="right"/>
    </xf>
    <xf numFmtId="0" fontId="7" fillId="2" borderId="14" xfId="0" applyFont="1" applyFill="1" applyBorder="1"/>
    <xf numFmtId="165" fontId="7" fillId="2" borderId="7" xfId="0" applyNumberFormat="1" applyFont="1" applyFill="1" applyBorder="1" applyAlignment="1">
      <alignment horizontal="center"/>
    </xf>
    <xf numFmtId="0" fontId="0" fillId="2" borderId="15" xfId="0" applyFill="1" applyBorder="1"/>
    <xf numFmtId="0" fontId="0" fillId="0" borderId="7" xfId="0" applyBorder="1"/>
    <xf numFmtId="0" fontId="0" fillId="0" borderId="7" xfId="0" applyBorder="1" applyAlignment="1">
      <alignment horizontal="right"/>
    </xf>
    <xf numFmtId="0" fontId="0" fillId="0" borderId="7" xfId="0" applyBorder="1" applyAlignment="1">
      <alignment wrapText="1"/>
    </xf>
    <xf numFmtId="0" fontId="0" fillId="0" borderId="7" xfId="0" applyBorder="1" applyAlignment="1">
      <alignment horizontal="center"/>
    </xf>
    <xf numFmtId="164" fontId="0" fillId="0" borderId="7" xfId="0" applyNumberFormat="1" applyBorder="1" applyAlignment="1">
      <alignment horizontal="center"/>
    </xf>
    <xf numFmtId="165" fontId="0" fillId="0" borderId="7" xfId="0" applyNumberFormat="1" applyBorder="1" applyAlignment="1">
      <alignment horizontal="center"/>
    </xf>
    <xf numFmtId="165" fontId="0" fillId="0" borderId="0" xfId="0" applyNumberFormat="1"/>
    <xf numFmtId="0" fontId="0" fillId="0" borderId="5" xfId="0" applyBorder="1"/>
    <xf numFmtId="0" fontId="0" fillId="0" borderId="0" xfId="0" applyBorder="1"/>
    <xf numFmtId="0" fontId="0" fillId="0" borderId="6" xfId="0" applyBorder="1"/>
    <xf numFmtId="0" fontId="8" fillId="0" borderId="7" xfId="0" applyFont="1" applyBorder="1" applyAlignment="1">
      <alignment wrapText="1"/>
    </xf>
    <xf numFmtId="0" fontId="0" fillId="0" borderId="0" xfId="0" applyBorder="1" applyAlignment="1">
      <alignment wrapText="1"/>
    </xf>
    <xf numFmtId="0" fontId="0" fillId="0" borderId="16" xfId="0" applyBorder="1"/>
    <xf numFmtId="0" fontId="0" fillId="0" borderId="17" xfId="0" applyBorder="1"/>
    <xf numFmtId="0" fontId="0" fillId="0" borderId="18" xfId="0" applyBorder="1"/>
    <xf numFmtId="0" fontId="0" fillId="0" borderId="17" xfId="0" applyBorder="1" applyAlignment="1">
      <alignment wrapText="1"/>
    </xf>
    <xf numFmtId="49" fontId="0" fillId="0" borderId="0" xfId="0" applyNumberFormat="1"/>
    <xf numFmtId="49" fontId="1" fillId="2" borderId="0" xfId="0" applyNumberFormat="1" applyFont="1" applyFill="1"/>
    <xf numFmtId="49" fontId="0" fillId="2" borderId="0" xfId="0" applyNumberFormat="1" applyFill="1"/>
    <xf numFmtId="0" fontId="5" fillId="3" borderId="7" xfId="4" applyFill="1" applyBorder="1">
      <alignment horizontal="center" vertical="center" wrapText="1"/>
    </xf>
    <xf numFmtId="0" fontId="9" fillId="0" borderId="7" xfId="7" applyFont="1" applyBorder="1">
      <alignment horizontal="left" vertical="center" wrapText="1"/>
    </xf>
    <xf numFmtId="0" fontId="6" fillId="0" borderId="3" xfId="7" applyBorder="1">
      <alignment horizontal="left" vertical="center" wrapText="1"/>
    </xf>
    <xf numFmtId="49" fontId="0" fillId="0" borderId="4" xfId="0" applyNumberFormat="1" applyBorder="1"/>
    <xf numFmtId="49" fontId="10" fillId="0" borderId="7" xfId="8" applyNumberFormat="1" applyFont="1" applyBorder="1"/>
    <xf numFmtId="49" fontId="7" fillId="0" borderId="19" xfId="0" applyNumberFormat="1" applyFont="1" applyBorder="1"/>
    <xf numFmtId="164" fontId="7" fillId="0" borderId="20" xfId="0" applyNumberFormat="1" applyFont="1" applyBorder="1"/>
    <xf numFmtId="49" fontId="11" fillId="0" borderId="0" xfId="0" applyNumberFormat="1" applyFont="1"/>
    <xf numFmtId="49" fontId="11" fillId="0" borderId="5" xfId="0" applyNumberFormat="1" applyFont="1" applyBorder="1"/>
    <xf numFmtId="49" fontId="11" fillId="0" borderId="21" xfId="0" applyNumberFormat="1" applyFont="1" applyBorder="1"/>
    <xf numFmtId="164" fontId="11" fillId="0" borderId="22" xfId="0" applyNumberFormat="1" applyFont="1" applyBorder="1"/>
    <xf numFmtId="0" fontId="6" fillId="0" borderId="0" xfId="7" applyBorder="1">
      <alignment horizontal="left" vertical="center" wrapText="1"/>
    </xf>
    <xf numFmtId="49" fontId="0" fillId="0" borderId="6" xfId="0" applyNumberFormat="1" applyBorder="1"/>
    <xf numFmtId="49" fontId="11" fillId="0" borderId="23" xfId="0" applyNumberFormat="1" applyFont="1" applyBorder="1"/>
    <xf numFmtId="164" fontId="11" fillId="0" borderId="6" xfId="0" applyNumberFormat="1" applyFont="1" applyBorder="1"/>
    <xf numFmtId="49" fontId="11" fillId="0" borderId="16" xfId="0" applyNumberFormat="1" applyFont="1" applyBorder="1"/>
    <xf numFmtId="49" fontId="11" fillId="0" borderId="24" xfId="0" applyNumberFormat="1" applyFont="1" applyBorder="1"/>
    <xf numFmtId="164" fontId="11" fillId="0" borderId="18" xfId="0" applyNumberFormat="1" applyFont="1" applyBorder="1"/>
  </cellXfs>
  <cellStyles count="15">
    <cellStyle name="Normal" xfId="0" builtinId="0"/>
    <cellStyle name="NormalStyle" xfId="1"/>
    <cellStyle name="NadpisRekapitulaceSoupisPraciStyle" xfId="2"/>
    <cellStyle name="RekapitulaceCenyStyle" xfId="3"/>
    <cellStyle name="NadpisySloupcuStyle" xfId="4"/>
    <cellStyle name="NormalBoldStyle" xfId="5"/>
    <cellStyle name="StavbaRozpocetHeaderStyle" xfId="6"/>
    <cellStyle name="NadpisStrukturyStyle" xfId="7"/>
    <cellStyle name="Hyperlink" xfId="8" builtinId="8"/>
    <cellStyle name="StavebniDilStyle" xfId="9"/>
    <cellStyle name="NormalBoldLeftStyle" xfId="10"/>
    <cellStyle name="NormalBoldRightStyle" xfId="11"/>
    <cellStyle name="NormalLeftStyle" xfId="12"/>
    <cellStyle name="NormalRightStyle" xfId="13"/>
    <cellStyle name="PolDoplnInfoStyle" xfId="14"/>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styles" Target="styles.xml" /><Relationship Id="rId9" Type="http://schemas.openxmlformats.org/officeDocument/2006/relationships/theme" Target="theme/theme1.xml" /><Relationship Id="rId10" Type="http://schemas.openxmlformats.org/officeDocument/2006/relationships/calcChain" Target="calcChain.xml" /><Relationship Id="rId11"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image" Target="../media/image1.png" /></Relationships>
</file>

<file path=xl/drawings/_rels/drawing6.xml.rels>&#65279;<?xml version="1.0" encoding="utf-8"?><Relationships xmlns="http://schemas.openxmlformats.org/package/2006/relationships"><Relationship Id="rId1" Type="http://schemas.openxmlformats.org/officeDocument/2006/relationships/image" Target="../media/image1.png" /></Relationships>
</file>

<file path=xl/drawings/_rels/drawing7.xml.rels>&#65279;<?xml version="1.0" encoding="utf-8"?><Relationships xmlns="http://schemas.openxmlformats.org/package/2006/relationships"><Relationship Id="rId1"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oneCellAnchor>
    <xdr:from>
      <xdr:col>0</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3.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4.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5.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6.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7.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_rels/sheet5.xml.rels>&#65279;<?xml version="1.0" encoding="utf-8"?><Relationships xmlns="http://schemas.openxmlformats.org/package/2006/relationships"><Relationship Id="rId1" Type="http://schemas.openxmlformats.org/officeDocument/2006/relationships/drawing" Target="../drawings/drawing5.xml" /></Relationships>
</file>

<file path=xl/worksheets/_rels/sheet6.xml.rels>&#65279;<?xml version="1.0" encoding="utf-8"?><Relationships xmlns="http://schemas.openxmlformats.org/package/2006/relationships"><Relationship Id="rId1" Type="http://schemas.openxmlformats.org/officeDocument/2006/relationships/drawing" Target="../drawings/drawing6.xml" /></Relationships>
</file>

<file path=xl/worksheets/_rels/sheet7.xml.rels>&#65279;<?xml version="1.0" encoding="utf-8"?><Relationships xmlns="http://schemas.openxmlformats.org/package/2006/relationships"><Relationship Id="rId1" Type="http://schemas.openxmlformats.org/officeDocument/2006/relationships/drawing" Target="../drawings/drawing7.xml"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workbookViewId="0"/>
  </sheetViews>
  <sheetFormatPr defaultRowHeight="15"/>
  <cols>
    <col min="1" max="1" width="32.42578" customWidth="1"/>
    <col min="2" max="2" width="32.42578" customWidth="1"/>
    <col min="3" max="3" width="19.42578" customWidth="1"/>
    <col min="4" max="4" width="19.42578" customWidth="1"/>
    <col min="5" max="5" width="19.42578" customWidth="1"/>
  </cols>
  <sheetData>
    <row r="1">
      <c r="A1" s="1" t="s">
        <v>0</v>
      </c>
      <c r="B1" s="2" t="s">
        <v>1</v>
      </c>
      <c r="C1" s="3"/>
      <c r="D1" s="3"/>
      <c r="E1" s="3"/>
    </row>
    <row r="2">
      <c r="A2" s="1"/>
      <c r="B2" s="4" t="s">
        <v>2</v>
      </c>
      <c r="C2" s="3"/>
      <c r="D2" s="3"/>
      <c r="E2" s="3"/>
    </row>
    <row r="3">
      <c r="A3" s="3"/>
      <c r="B3" s="3"/>
      <c r="C3" s="3"/>
      <c r="D3" s="3"/>
      <c r="E3" s="3"/>
    </row>
    <row r="4" ht="20.25">
      <c r="A4" s="3"/>
      <c r="B4" s="4" t="s">
        <v>3</v>
      </c>
      <c r="C4" s="3"/>
      <c r="D4" s="3"/>
      <c r="E4" s="3"/>
    </row>
    <row r="5">
      <c r="A5" s="3"/>
      <c r="B5" s="3"/>
      <c r="C5" s="3"/>
      <c r="D5" s="3"/>
      <c r="E5" s="3"/>
    </row>
    <row r="6">
      <c r="A6" s="3"/>
      <c r="B6" s="5" t="s">
        <v>4</v>
      </c>
      <c r="C6" s="6">
        <f>SUM(C10:C14)</f>
        <v>0</v>
      </c>
      <c r="D6" s="3"/>
      <c r="E6" s="3"/>
    </row>
    <row r="7">
      <c r="A7" s="3"/>
      <c r="B7" s="5" t="s">
        <v>5</v>
      </c>
      <c r="C7" s="6">
        <f>SUM(E10:E14)</f>
        <v>0</v>
      </c>
      <c r="D7" s="3"/>
      <c r="E7" s="3"/>
    </row>
    <row r="8">
      <c r="A8" s="3"/>
      <c r="B8" s="3"/>
      <c r="C8" s="3"/>
      <c r="D8" s="3"/>
      <c r="E8" s="3"/>
    </row>
    <row r="9">
      <c r="A9" s="7" t="s">
        <v>6</v>
      </c>
      <c r="B9" s="7" t="s">
        <v>7</v>
      </c>
      <c r="C9" s="7" t="s">
        <v>8</v>
      </c>
      <c r="D9" s="7" t="s">
        <v>9</v>
      </c>
      <c r="E9" s="7" t="s">
        <v>10</v>
      </c>
    </row>
    <row r="10">
      <c r="A10" s="8" t="s">
        <v>11</v>
      </c>
      <c r="B10" s="9" t="s">
        <v>12</v>
      </c>
      <c r="C10" s="10">
        <f>'SO 000'!I3</f>
        <v>0</v>
      </c>
      <c r="D10" s="10">
        <f>SUMIFS('SO 000'!O:O,'SO 000'!A:A,"P")</f>
        <v>0</v>
      </c>
      <c r="E10" s="10">
        <f>C10+D10</f>
        <v>0</v>
      </c>
    </row>
    <row r="11">
      <c r="A11" s="8" t="s">
        <v>13</v>
      </c>
      <c r="B11" s="9" t="s">
        <v>14</v>
      </c>
      <c r="C11" s="10">
        <f>'SO 181'!I3</f>
        <v>0</v>
      </c>
      <c r="D11" s="10">
        <f>SUMIFS('SO 181'!O:O,'SO 181'!A:A,"P")</f>
        <v>0</v>
      </c>
      <c r="E11" s="10">
        <f>C11+D11</f>
        <v>0</v>
      </c>
    </row>
    <row r="12">
      <c r="A12" s="8" t="s">
        <v>15</v>
      </c>
      <c r="B12" s="9" t="s">
        <v>16</v>
      </c>
      <c r="C12" s="10">
        <f>'SO 201.1'!I3</f>
        <v>0</v>
      </c>
      <c r="D12" s="10">
        <f>SUMIFS('SO 201.1'!O:O,'SO 201.1'!A:A,"P")</f>
        <v>0</v>
      </c>
      <c r="E12" s="10">
        <f>C12+D12</f>
        <v>0</v>
      </c>
    </row>
    <row r="13">
      <c r="A13" s="8" t="s">
        <v>17</v>
      </c>
      <c r="B13" s="9" t="s">
        <v>18</v>
      </c>
      <c r="C13" s="10">
        <f>'SO 201.2'!I3</f>
        <v>0</v>
      </c>
      <c r="D13" s="10">
        <f>SUMIFS('SO 201.2'!O:O,'SO 201.2'!A:A,"P")</f>
        <v>0</v>
      </c>
      <c r="E13" s="10">
        <f>C13+D13</f>
        <v>0</v>
      </c>
    </row>
    <row r="14">
      <c r="A14" s="8" t="s">
        <v>19</v>
      </c>
      <c r="B14" s="9" t="s">
        <v>20</v>
      </c>
      <c r="C14" s="10">
        <f>'SO 431'!I3</f>
        <v>0</v>
      </c>
      <c r="D14" s="10">
        <f>SUMIFS('SO 431'!O:O,'SO 431'!A:A,"P")</f>
        <v>0</v>
      </c>
      <c r="E14" s="10">
        <f>C14+D14</f>
        <v>0</v>
      </c>
    </row>
  </sheetData>
  <mergeCells count="2">
    <mergeCell ref="B2:B3"/>
    <mergeCell ref="B4:E4"/>
  </mergeCells>
  <pageSetup fitToHeight="0"/>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1"/>
      <c r="C1" s="12"/>
      <c r="D1" s="12"/>
      <c r="E1" s="13" t="s">
        <v>1</v>
      </c>
      <c r="F1" s="12"/>
      <c r="G1" s="12"/>
      <c r="H1" s="12"/>
      <c r="I1" s="12"/>
      <c r="J1" s="14"/>
      <c r="P1">
        <v>3</v>
      </c>
    </row>
    <row r="2" ht="20.25">
      <c r="A2" s="1"/>
      <c r="B2" s="15"/>
      <c r="C2" s="16"/>
      <c r="D2" s="16"/>
      <c r="E2" s="17" t="s">
        <v>21</v>
      </c>
      <c r="F2" s="16"/>
      <c r="G2" s="16"/>
      <c r="H2" s="16"/>
      <c r="I2" s="16"/>
      <c r="J2" s="18"/>
    </row>
    <row r="3">
      <c r="A3" s="3" t="s">
        <v>22</v>
      </c>
      <c r="B3" s="19" t="s">
        <v>23</v>
      </c>
      <c r="C3" s="20" t="s">
        <v>24</v>
      </c>
      <c r="D3" s="21"/>
      <c r="E3" s="22" t="s">
        <v>25</v>
      </c>
      <c r="F3" s="16"/>
      <c r="G3" s="16"/>
      <c r="H3" s="23" t="s">
        <v>11</v>
      </c>
      <c r="I3" s="24">
        <f>SUMIFS(I8:I60,A8:A60,"SD")</f>
        <v>0</v>
      </c>
      <c r="J3" s="18"/>
      <c r="O3">
        <v>0</v>
      </c>
      <c r="P3">
        <v>2</v>
      </c>
    </row>
    <row r="4">
      <c r="A4" s="3" t="s">
        <v>26</v>
      </c>
      <c r="B4" s="19" t="s">
        <v>27</v>
      </c>
      <c r="C4" s="20" t="s">
        <v>11</v>
      </c>
      <c r="D4" s="21"/>
      <c r="E4" s="22" t="s">
        <v>12</v>
      </c>
      <c r="F4" s="16"/>
      <c r="G4" s="16"/>
      <c r="H4" s="16"/>
      <c r="I4" s="16"/>
      <c r="J4" s="18"/>
      <c r="O4">
        <v>0.14999999999999999</v>
      </c>
      <c r="P4">
        <v>2</v>
      </c>
    </row>
    <row r="5">
      <c r="A5" s="25" t="s">
        <v>28</v>
      </c>
      <c r="B5" s="26" t="s">
        <v>29</v>
      </c>
      <c r="C5" s="7" t="s">
        <v>30</v>
      </c>
      <c r="D5" s="7" t="s">
        <v>31</v>
      </c>
      <c r="E5" s="7" t="s">
        <v>32</v>
      </c>
      <c r="F5" s="7" t="s">
        <v>33</v>
      </c>
      <c r="G5" s="7" t="s">
        <v>34</v>
      </c>
      <c r="H5" s="7" t="s">
        <v>35</v>
      </c>
      <c r="I5" s="7"/>
      <c r="J5" s="27" t="s">
        <v>36</v>
      </c>
      <c r="O5">
        <v>0.20999999999999999</v>
      </c>
    </row>
    <row r="6">
      <c r="A6" s="25"/>
      <c r="B6" s="26"/>
      <c r="C6" s="7"/>
      <c r="D6" s="7"/>
      <c r="E6" s="7"/>
      <c r="F6" s="7"/>
      <c r="G6" s="7"/>
      <c r="H6" s="7" t="s">
        <v>37</v>
      </c>
      <c r="I6" s="7" t="s">
        <v>38</v>
      </c>
      <c r="J6" s="27"/>
    </row>
    <row r="7">
      <c r="A7" s="28">
        <v>0</v>
      </c>
      <c r="B7" s="26">
        <v>1</v>
      </c>
      <c r="C7" s="29">
        <v>2</v>
      </c>
      <c r="D7" s="7">
        <v>3</v>
      </c>
      <c r="E7" s="29">
        <v>4</v>
      </c>
      <c r="F7" s="7">
        <v>5</v>
      </c>
      <c r="G7" s="7">
        <v>6</v>
      </c>
      <c r="H7" s="7">
        <v>7</v>
      </c>
      <c r="I7" s="29">
        <v>8</v>
      </c>
      <c r="J7" s="27">
        <v>9</v>
      </c>
    </row>
    <row r="8">
      <c r="A8" s="30" t="s">
        <v>39</v>
      </c>
      <c r="B8" s="31"/>
      <c r="C8" s="32" t="s">
        <v>40</v>
      </c>
      <c r="D8" s="33"/>
      <c r="E8" s="30" t="s">
        <v>41</v>
      </c>
      <c r="F8" s="33"/>
      <c r="G8" s="33"/>
      <c r="H8" s="33"/>
      <c r="I8" s="34">
        <f>SUMIFS(I9:I60,A9:A60,"P")</f>
        <v>0</v>
      </c>
      <c r="J8" s="35"/>
    </row>
    <row r="9">
      <c r="A9" s="36" t="s">
        <v>42</v>
      </c>
      <c r="B9" s="36">
        <v>1</v>
      </c>
      <c r="C9" s="37" t="s">
        <v>43</v>
      </c>
      <c r="D9" s="36" t="s">
        <v>44</v>
      </c>
      <c r="E9" s="38" t="s">
        <v>45</v>
      </c>
      <c r="F9" s="39" t="s">
        <v>46</v>
      </c>
      <c r="G9" s="40">
        <v>1</v>
      </c>
      <c r="H9" s="41">
        <v>0</v>
      </c>
      <c r="I9" s="41">
        <f>ROUND(G9*H9,P4)</f>
        <v>0</v>
      </c>
      <c r="J9" s="36"/>
      <c r="O9" s="42">
        <f>I9*0.21</f>
        <v>0</v>
      </c>
      <c r="P9">
        <v>3</v>
      </c>
    </row>
    <row r="10" ht="60">
      <c r="A10" s="36" t="s">
        <v>47</v>
      </c>
      <c r="B10" s="43"/>
      <c r="C10" s="44"/>
      <c r="D10" s="44"/>
      <c r="E10" s="38" t="s">
        <v>48</v>
      </c>
      <c r="F10" s="44"/>
      <c r="G10" s="44"/>
      <c r="H10" s="44"/>
      <c r="I10" s="44"/>
      <c r="J10" s="45"/>
    </row>
    <row r="11">
      <c r="A11" s="36" t="s">
        <v>49</v>
      </c>
      <c r="B11" s="43"/>
      <c r="C11" s="44"/>
      <c r="D11" s="44"/>
      <c r="E11" s="46" t="s">
        <v>50</v>
      </c>
      <c r="F11" s="44"/>
      <c r="G11" s="44"/>
      <c r="H11" s="44"/>
      <c r="I11" s="44"/>
      <c r="J11" s="45"/>
    </row>
    <row r="12" ht="30">
      <c r="A12" s="36" t="s">
        <v>51</v>
      </c>
      <c r="B12" s="43"/>
      <c r="C12" s="44"/>
      <c r="D12" s="44"/>
      <c r="E12" s="38" t="s">
        <v>52</v>
      </c>
      <c r="F12" s="44"/>
      <c r="G12" s="44"/>
      <c r="H12" s="44"/>
      <c r="I12" s="44"/>
      <c r="J12" s="45"/>
    </row>
    <row r="13">
      <c r="A13" s="36" t="s">
        <v>42</v>
      </c>
      <c r="B13" s="36">
        <v>2</v>
      </c>
      <c r="C13" s="37" t="s">
        <v>53</v>
      </c>
      <c r="D13" s="36" t="s">
        <v>54</v>
      </c>
      <c r="E13" s="38" t="s">
        <v>55</v>
      </c>
      <c r="F13" s="39" t="s">
        <v>56</v>
      </c>
      <c r="G13" s="40">
        <v>1</v>
      </c>
      <c r="H13" s="41">
        <v>0</v>
      </c>
      <c r="I13" s="41">
        <f>ROUND(G13*H13,P4)</f>
        <v>0</v>
      </c>
      <c r="J13" s="36"/>
      <c r="O13" s="42">
        <f>I13*0.21</f>
        <v>0</v>
      </c>
      <c r="P13">
        <v>3</v>
      </c>
    </row>
    <row r="14" ht="30">
      <c r="A14" s="36" t="s">
        <v>47</v>
      </c>
      <c r="B14" s="43"/>
      <c r="C14" s="44"/>
      <c r="D14" s="44"/>
      <c r="E14" s="38" t="s">
        <v>57</v>
      </c>
      <c r="F14" s="44"/>
      <c r="G14" s="44"/>
      <c r="H14" s="44"/>
      <c r="I14" s="44"/>
      <c r="J14" s="45"/>
    </row>
    <row r="15">
      <c r="A15" s="36" t="s">
        <v>49</v>
      </c>
      <c r="B15" s="43"/>
      <c r="C15" s="44"/>
      <c r="D15" s="44"/>
      <c r="E15" s="46" t="s">
        <v>50</v>
      </c>
      <c r="F15" s="44"/>
      <c r="G15" s="44"/>
      <c r="H15" s="44"/>
      <c r="I15" s="44"/>
      <c r="J15" s="45"/>
    </row>
    <row r="16" ht="30">
      <c r="A16" s="36" t="s">
        <v>51</v>
      </c>
      <c r="B16" s="43"/>
      <c r="C16" s="44"/>
      <c r="D16" s="44"/>
      <c r="E16" s="38" t="s">
        <v>52</v>
      </c>
      <c r="F16" s="44"/>
      <c r="G16" s="44"/>
      <c r="H16" s="44"/>
      <c r="I16" s="44"/>
      <c r="J16" s="45"/>
    </row>
    <row r="17">
      <c r="A17" s="36" t="s">
        <v>42</v>
      </c>
      <c r="B17" s="36">
        <v>3</v>
      </c>
      <c r="C17" s="37" t="s">
        <v>53</v>
      </c>
      <c r="D17" s="36" t="s">
        <v>58</v>
      </c>
      <c r="E17" s="38" t="s">
        <v>55</v>
      </c>
      <c r="F17" s="39" t="s">
        <v>56</v>
      </c>
      <c r="G17" s="40">
        <v>1</v>
      </c>
      <c r="H17" s="41">
        <v>0</v>
      </c>
      <c r="I17" s="41">
        <f>ROUND(G17*H17,P4)</f>
        <v>0</v>
      </c>
      <c r="J17" s="36"/>
      <c r="O17" s="42">
        <f>I17*0.21</f>
        <v>0</v>
      </c>
      <c r="P17">
        <v>3</v>
      </c>
    </row>
    <row r="18" ht="45">
      <c r="A18" s="36" t="s">
        <v>47</v>
      </c>
      <c r="B18" s="43"/>
      <c r="C18" s="44"/>
      <c r="D18" s="44"/>
      <c r="E18" s="38" t="s">
        <v>59</v>
      </c>
      <c r="F18" s="44"/>
      <c r="G18" s="44"/>
      <c r="H18" s="44"/>
      <c r="I18" s="44"/>
      <c r="J18" s="45"/>
    </row>
    <row r="19">
      <c r="A19" s="36" t="s">
        <v>49</v>
      </c>
      <c r="B19" s="43"/>
      <c r="C19" s="44"/>
      <c r="D19" s="44"/>
      <c r="E19" s="46" t="s">
        <v>50</v>
      </c>
      <c r="F19" s="44"/>
      <c r="G19" s="44"/>
      <c r="H19" s="44"/>
      <c r="I19" s="44"/>
      <c r="J19" s="45"/>
    </row>
    <row r="20" ht="30">
      <c r="A20" s="36" t="s">
        <v>51</v>
      </c>
      <c r="B20" s="43"/>
      <c r="C20" s="44"/>
      <c r="D20" s="44"/>
      <c r="E20" s="38" t="s">
        <v>52</v>
      </c>
      <c r="F20" s="44"/>
      <c r="G20" s="44"/>
      <c r="H20" s="44"/>
      <c r="I20" s="44"/>
      <c r="J20" s="45"/>
    </row>
    <row r="21">
      <c r="A21" s="36" t="s">
        <v>42</v>
      </c>
      <c r="B21" s="36">
        <v>4</v>
      </c>
      <c r="C21" s="37" t="s">
        <v>60</v>
      </c>
      <c r="D21" s="36" t="s">
        <v>44</v>
      </c>
      <c r="E21" s="38" t="s">
        <v>61</v>
      </c>
      <c r="F21" s="39" t="s">
        <v>62</v>
      </c>
      <c r="G21" s="40">
        <v>3</v>
      </c>
      <c r="H21" s="41">
        <v>0</v>
      </c>
      <c r="I21" s="41">
        <f>ROUND(G21*H21,P4)</f>
        <v>0</v>
      </c>
      <c r="J21" s="36"/>
      <c r="O21" s="42">
        <f>I21*0.21</f>
        <v>0</v>
      </c>
      <c r="P21">
        <v>3</v>
      </c>
    </row>
    <row r="22">
      <c r="A22" s="36" t="s">
        <v>47</v>
      </c>
      <c r="B22" s="43"/>
      <c r="C22" s="44"/>
      <c r="D22" s="44"/>
      <c r="E22" s="38" t="s">
        <v>63</v>
      </c>
      <c r="F22" s="44"/>
      <c r="G22" s="44"/>
      <c r="H22" s="44"/>
      <c r="I22" s="44"/>
      <c r="J22" s="45"/>
    </row>
    <row r="23">
      <c r="A23" s="36" t="s">
        <v>49</v>
      </c>
      <c r="B23" s="43"/>
      <c r="C23" s="44"/>
      <c r="D23" s="44"/>
      <c r="E23" s="46" t="s">
        <v>64</v>
      </c>
      <c r="F23" s="44"/>
      <c r="G23" s="44"/>
      <c r="H23" s="44"/>
      <c r="I23" s="44"/>
      <c r="J23" s="45"/>
    </row>
    <row r="24" ht="120">
      <c r="A24" s="36" t="s">
        <v>51</v>
      </c>
      <c r="B24" s="43"/>
      <c r="C24" s="44"/>
      <c r="D24" s="44"/>
      <c r="E24" s="38" t="s">
        <v>65</v>
      </c>
      <c r="F24" s="44"/>
      <c r="G24" s="44"/>
      <c r="H24" s="44"/>
      <c r="I24" s="44"/>
      <c r="J24" s="45"/>
    </row>
    <row r="25">
      <c r="A25" s="36" t="s">
        <v>42</v>
      </c>
      <c r="B25" s="36">
        <v>5</v>
      </c>
      <c r="C25" s="37" t="s">
        <v>66</v>
      </c>
      <c r="D25" s="36" t="s">
        <v>44</v>
      </c>
      <c r="E25" s="38" t="s">
        <v>67</v>
      </c>
      <c r="F25" s="39" t="s">
        <v>46</v>
      </c>
      <c r="G25" s="40">
        <v>1</v>
      </c>
      <c r="H25" s="41">
        <v>0</v>
      </c>
      <c r="I25" s="41">
        <f>ROUND(G25*H25,P4)</f>
        <v>0</v>
      </c>
      <c r="J25" s="36"/>
      <c r="O25" s="42">
        <f>I25*0.21</f>
        <v>0</v>
      </c>
      <c r="P25">
        <v>3</v>
      </c>
    </row>
    <row r="26" ht="120">
      <c r="A26" s="36" t="s">
        <v>47</v>
      </c>
      <c r="B26" s="43"/>
      <c r="C26" s="44"/>
      <c r="D26" s="44"/>
      <c r="E26" s="38" t="s">
        <v>68</v>
      </c>
      <c r="F26" s="44"/>
      <c r="G26" s="44"/>
      <c r="H26" s="44"/>
      <c r="I26" s="44"/>
      <c r="J26" s="45"/>
    </row>
    <row r="27">
      <c r="A27" s="36" t="s">
        <v>49</v>
      </c>
      <c r="B27" s="43"/>
      <c r="C27" s="44"/>
      <c r="D27" s="44"/>
      <c r="E27" s="46" t="s">
        <v>50</v>
      </c>
      <c r="F27" s="44"/>
      <c r="G27" s="44"/>
      <c r="H27" s="44"/>
      <c r="I27" s="44"/>
      <c r="J27" s="45"/>
    </row>
    <row r="28" ht="30">
      <c r="A28" s="36" t="s">
        <v>51</v>
      </c>
      <c r="B28" s="43"/>
      <c r="C28" s="44"/>
      <c r="D28" s="44"/>
      <c r="E28" s="38" t="s">
        <v>52</v>
      </c>
      <c r="F28" s="44"/>
      <c r="G28" s="44"/>
      <c r="H28" s="44"/>
      <c r="I28" s="44"/>
      <c r="J28" s="45"/>
    </row>
    <row r="29">
      <c r="A29" s="36" t="s">
        <v>42</v>
      </c>
      <c r="B29" s="36">
        <v>6</v>
      </c>
      <c r="C29" s="37" t="s">
        <v>69</v>
      </c>
      <c r="D29" s="36" t="s">
        <v>44</v>
      </c>
      <c r="E29" s="38" t="s">
        <v>70</v>
      </c>
      <c r="F29" s="39" t="s">
        <v>46</v>
      </c>
      <c r="G29" s="40">
        <v>1</v>
      </c>
      <c r="H29" s="41">
        <v>0</v>
      </c>
      <c r="I29" s="41">
        <f>ROUND(G29*H29,P4)</f>
        <v>0</v>
      </c>
      <c r="J29" s="36"/>
      <c r="O29" s="42">
        <f>I29*0.21</f>
        <v>0</v>
      </c>
      <c r="P29">
        <v>3</v>
      </c>
    </row>
    <row r="30" ht="60">
      <c r="A30" s="36" t="s">
        <v>47</v>
      </c>
      <c r="B30" s="43"/>
      <c r="C30" s="44"/>
      <c r="D30" s="44"/>
      <c r="E30" s="38" t="s">
        <v>71</v>
      </c>
      <c r="F30" s="44"/>
      <c r="G30" s="44"/>
      <c r="H30" s="44"/>
      <c r="I30" s="44"/>
      <c r="J30" s="45"/>
    </row>
    <row r="31">
      <c r="A31" s="36" t="s">
        <v>49</v>
      </c>
      <c r="B31" s="43"/>
      <c r="C31" s="44"/>
      <c r="D31" s="44"/>
      <c r="E31" s="46" t="s">
        <v>50</v>
      </c>
      <c r="F31" s="44"/>
      <c r="G31" s="44"/>
      <c r="H31" s="44"/>
      <c r="I31" s="44"/>
      <c r="J31" s="45"/>
    </row>
    <row r="32" ht="30">
      <c r="A32" s="36" t="s">
        <v>51</v>
      </c>
      <c r="B32" s="43"/>
      <c r="C32" s="44"/>
      <c r="D32" s="44"/>
      <c r="E32" s="38" t="s">
        <v>52</v>
      </c>
      <c r="F32" s="44"/>
      <c r="G32" s="44"/>
      <c r="H32" s="44"/>
      <c r="I32" s="44"/>
      <c r="J32" s="45"/>
    </row>
    <row r="33">
      <c r="A33" s="36" t="s">
        <v>42</v>
      </c>
      <c r="B33" s="36">
        <v>7</v>
      </c>
      <c r="C33" s="37" t="s">
        <v>72</v>
      </c>
      <c r="D33" s="36" t="s">
        <v>44</v>
      </c>
      <c r="E33" s="38" t="s">
        <v>73</v>
      </c>
      <c r="F33" s="39" t="s">
        <v>46</v>
      </c>
      <c r="G33" s="40">
        <v>2</v>
      </c>
      <c r="H33" s="41">
        <v>0</v>
      </c>
      <c r="I33" s="41">
        <f>ROUND(G33*H33,P4)</f>
        <v>0</v>
      </c>
      <c r="J33" s="36"/>
      <c r="O33" s="42">
        <f>I33*0.21</f>
        <v>0</v>
      </c>
      <c r="P33">
        <v>3</v>
      </c>
    </row>
    <row r="34">
      <c r="A34" s="36" t="s">
        <v>47</v>
      </c>
      <c r="B34" s="43"/>
      <c r="C34" s="44"/>
      <c r="D34" s="44"/>
      <c r="E34" s="38" t="s">
        <v>74</v>
      </c>
      <c r="F34" s="44"/>
      <c r="G34" s="44"/>
      <c r="H34" s="44"/>
      <c r="I34" s="44"/>
      <c r="J34" s="45"/>
    </row>
    <row r="35">
      <c r="A35" s="36" t="s">
        <v>49</v>
      </c>
      <c r="B35" s="43"/>
      <c r="C35" s="44"/>
      <c r="D35" s="44"/>
      <c r="E35" s="46" t="s">
        <v>75</v>
      </c>
      <c r="F35" s="44"/>
      <c r="G35" s="44"/>
      <c r="H35" s="44"/>
      <c r="I35" s="44"/>
      <c r="J35" s="45"/>
    </row>
    <row r="36" ht="75">
      <c r="A36" s="36" t="s">
        <v>51</v>
      </c>
      <c r="B36" s="43"/>
      <c r="C36" s="44"/>
      <c r="D36" s="44"/>
      <c r="E36" s="38" t="s">
        <v>76</v>
      </c>
      <c r="F36" s="44"/>
      <c r="G36" s="44"/>
      <c r="H36" s="44"/>
      <c r="I36" s="44"/>
      <c r="J36" s="45"/>
    </row>
    <row r="37">
      <c r="A37" s="36" t="s">
        <v>42</v>
      </c>
      <c r="B37" s="36">
        <v>8</v>
      </c>
      <c r="C37" s="37" t="s">
        <v>77</v>
      </c>
      <c r="D37" s="36" t="s">
        <v>54</v>
      </c>
      <c r="E37" s="38" t="s">
        <v>78</v>
      </c>
      <c r="F37" s="39" t="s">
        <v>46</v>
      </c>
      <c r="G37" s="40">
        <v>1</v>
      </c>
      <c r="H37" s="41">
        <v>0</v>
      </c>
      <c r="I37" s="41">
        <f>ROUND(G37*H37,P4)</f>
        <v>0</v>
      </c>
      <c r="J37" s="36"/>
      <c r="O37" s="42">
        <f>I37*0.21</f>
        <v>0</v>
      </c>
      <c r="P37">
        <v>3</v>
      </c>
    </row>
    <row r="38" ht="135">
      <c r="A38" s="36" t="s">
        <v>47</v>
      </c>
      <c r="B38" s="43"/>
      <c r="C38" s="44"/>
      <c r="D38" s="44"/>
      <c r="E38" s="38" t="s">
        <v>79</v>
      </c>
      <c r="F38" s="44"/>
      <c r="G38" s="44"/>
      <c r="H38" s="44"/>
      <c r="I38" s="44"/>
      <c r="J38" s="45"/>
    </row>
    <row r="39">
      <c r="A39" s="36" t="s">
        <v>49</v>
      </c>
      <c r="B39" s="43"/>
      <c r="C39" s="44"/>
      <c r="D39" s="44"/>
      <c r="E39" s="46" t="s">
        <v>50</v>
      </c>
      <c r="F39" s="44"/>
      <c r="G39" s="44"/>
      <c r="H39" s="44"/>
      <c r="I39" s="44"/>
      <c r="J39" s="45"/>
    </row>
    <row r="40" ht="30">
      <c r="A40" s="36" t="s">
        <v>51</v>
      </c>
      <c r="B40" s="43"/>
      <c r="C40" s="44"/>
      <c r="D40" s="44"/>
      <c r="E40" s="38" t="s">
        <v>80</v>
      </c>
      <c r="F40" s="44"/>
      <c r="G40" s="44"/>
      <c r="H40" s="44"/>
      <c r="I40" s="44"/>
      <c r="J40" s="45"/>
    </row>
    <row r="41">
      <c r="A41" s="36" t="s">
        <v>42</v>
      </c>
      <c r="B41" s="36">
        <v>9</v>
      </c>
      <c r="C41" s="37" t="s">
        <v>77</v>
      </c>
      <c r="D41" s="36" t="s">
        <v>58</v>
      </c>
      <c r="E41" s="38" t="s">
        <v>78</v>
      </c>
      <c r="F41" s="39" t="s">
        <v>46</v>
      </c>
      <c r="G41" s="40">
        <v>1</v>
      </c>
      <c r="H41" s="41">
        <v>0</v>
      </c>
      <c r="I41" s="41">
        <f>ROUND(G41*H41,P4)</f>
        <v>0</v>
      </c>
      <c r="J41" s="36"/>
      <c r="O41" s="42">
        <f>I41*0.21</f>
        <v>0</v>
      </c>
      <c r="P41">
        <v>3</v>
      </c>
    </row>
    <row r="42" ht="30">
      <c r="A42" s="36" t="s">
        <v>47</v>
      </c>
      <c r="B42" s="43"/>
      <c r="C42" s="44"/>
      <c r="D42" s="44"/>
      <c r="E42" s="38" t="s">
        <v>81</v>
      </c>
      <c r="F42" s="44"/>
      <c r="G42" s="44"/>
      <c r="H42" s="44"/>
      <c r="I42" s="44"/>
      <c r="J42" s="45"/>
    </row>
    <row r="43">
      <c r="A43" s="36" t="s">
        <v>49</v>
      </c>
      <c r="B43" s="43"/>
      <c r="C43" s="44"/>
      <c r="D43" s="44"/>
      <c r="E43" s="46" t="s">
        <v>50</v>
      </c>
      <c r="F43" s="44"/>
      <c r="G43" s="44"/>
      <c r="H43" s="44"/>
      <c r="I43" s="44"/>
      <c r="J43" s="45"/>
    </row>
    <row r="44" ht="30">
      <c r="A44" s="36" t="s">
        <v>51</v>
      </c>
      <c r="B44" s="43"/>
      <c r="C44" s="44"/>
      <c r="D44" s="44"/>
      <c r="E44" s="38" t="s">
        <v>80</v>
      </c>
      <c r="F44" s="44"/>
      <c r="G44" s="44"/>
      <c r="H44" s="44"/>
      <c r="I44" s="44"/>
      <c r="J44" s="45"/>
    </row>
    <row r="45">
      <c r="A45" s="36" t="s">
        <v>42</v>
      </c>
      <c r="B45" s="36">
        <v>10</v>
      </c>
      <c r="C45" s="37" t="s">
        <v>77</v>
      </c>
      <c r="D45" s="36" t="s">
        <v>82</v>
      </c>
      <c r="E45" s="38" t="s">
        <v>78</v>
      </c>
      <c r="F45" s="39" t="s">
        <v>46</v>
      </c>
      <c r="G45" s="40">
        <v>1</v>
      </c>
      <c r="H45" s="41">
        <v>0</v>
      </c>
      <c r="I45" s="41">
        <f>ROUND(G45*H45,P4)</f>
        <v>0</v>
      </c>
      <c r="J45" s="36"/>
      <c r="O45" s="42">
        <f>I45*0.21</f>
        <v>0</v>
      </c>
      <c r="P45">
        <v>3</v>
      </c>
    </row>
    <row r="46">
      <c r="A46" s="36" t="s">
        <v>47</v>
      </c>
      <c r="B46" s="43"/>
      <c r="C46" s="44"/>
      <c r="D46" s="44"/>
      <c r="E46" s="38" t="s">
        <v>83</v>
      </c>
      <c r="F46" s="44"/>
      <c r="G46" s="44"/>
      <c r="H46" s="44"/>
      <c r="I46" s="44"/>
      <c r="J46" s="45"/>
    </row>
    <row r="47">
      <c r="A47" s="36" t="s">
        <v>49</v>
      </c>
      <c r="B47" s="43"/>
      <c r="C47" s="44"/>
      <c r="D47" s="44"/>
      <c r="E47" s="46" t="s">
        <v>50</v>
      </c>
      <c r="F47" s="44"/>
      <c r="G47" s="44"/>
      <c r="H47" s="44"/>
      <c r="I47" s="44"/>
      <c r="J47" s="45"/>
    </row>
    <row r="48" ht="30">
      <c r="A48" s="36" t="s">
        <v>51</v>
      </c>
      <c r="B48" s="43"/>
      <c r="C48" s="44"/>
      <c r="D48" s="44"/>
      <c r="E48" s="38" t="s">
        <v>80</v>
      </c>
      <c r="F48" s="44"/>
      <c r="G48" s="44"/>
      <c r="H48" s="44"/>
      <c r="I48" s="44"/>
      <c r="J48" s="45"/>
    </row>
    <row r="49">
      <c r="A49" s="36" t="s">
        <v>42</v>
      </c>
      <c r="B49" s="36">
        <v>11</v>
      </c>
      <c r="C49" s="37" t="s">
        <v>77</v>
      </c>
      <c r="D49" s="36" t="s">
        <v>84</v>
      </c>
      <c r="E49" s="38" t="s">
        <v>78</v>
      </c>
      <c r="F49" s="39" t="s">
        <v>46</v>
      </c>
      <c r="G49" s="40">
        <v>1</v>
      </c>
      <c r="H49" s="41">
        <v>0</v>
      </c>
      <c r="I49" s="41">
        <f>ROUND(G49*H49,P4)</f>
        <v>0</v>
      </c>
      <c r="J49" s="36"/>
      <c r="O49" s="42">
        <f>I49*0.21</f>
        <v>0</v>
      </c>
      <c r="P49">
        <v>3</v>
      </c>
    </row>
    <row r="50" ht="75">
      <c r="A50" s="36" t="s">
        <v>47</v>
      </c>
      <c r="B50" s="43"/>
      <c r="C50" s="44"/>
      <c r="D50" s="44"/>
      <c r="E50" s="38" t="s">
        <v>85</v>
      </c>
      <c r="F50" s="44"/>
      <c r="G50" s="44"/>
      <c r="H50" s="44"/>
      <c r="I50" s="44"/>
      <c r="J50" s="45"/>
    </row>
    <row r="51">
      <c r="A51" s="36" t="s">
        <v>49</v>
      </c>
      <c r="B51" s="43"/>
      <c r="C51" s="44"/>
      <c r="D51" s="44"/>
      <c r="E51" s="46" t="s">
        <v>50</v>
      </c>
      <c r="F51" s="44"/>
      <c r="G51" s="44"/>
      <c r="H51" s="44"/>
      <c r="I51" s="44"/>
      <c r="J51" s="45"/>
    </row>
    <row r="52" ht="30">
      <c r="A52" s="36" t="s">
        <v>51</v>
      </c>
      <c r="B52" s="43"/>
      <c r="C52" s="44"/>
      <c r="D52" s="44"/>
      <c r="E52" s="38" t="s">
        <v>80</v>
      </c>
      <c r="F52" s="44"/>
      <c r="G52" s="44"/>
      <c r="H52" s="44"/>
      <c r="I52" s="44"/>
      <c r="J52" s="45"/>
    </row>
    <row r="53">
      <c r="A53" s="36" t="s">
        <v>42</v>
      </c>
      <c r="B53" s="36">
        <v>12</v>
      </c>
      <c r="C53" s="37" t="s">
        <v>86</v>
      </c>
      <c r="D53" s="36" t="s">
        <v>44</v>
      </c>
      <c r="E53" s="38" t="s">
        <v>87</v>
      </c>
      <c r="F53" s="39" t="s">
        <v>62</v>
      </c>
      <c r="G53" s="40">
        <v>2</v>
      </c>
      <c r="H53" s="41">
        <v>0</v>
      </c>
      <c r="I53" s="41">
        <f>ROUND(G53*H53,P4)</f>
        <v>0</v>
      </c>
      <c r="J53" s="36"/>
      <c r="O53" s="42">
        <f>I53*0.21</f>
        <v>0</v>
      </c>
      <c r="P53">
        <v>3</v>
      </c>
    </row>
    <row r="54" ht="45">
      <c r="A54" s="36" t="s">
        <v>47</v>
      </c>
      <c r="B54" s="43"/>
      <c r="C54" s="44"/>
      <c r="D54" s="44"/>
      <c r="E54" s="38" t="s">
        <v>88</v>
      </c>
      <c r="F54" s="44"/>
      <c r="G54" s="44"/>
      <c r="H54" s="44"/>
      <c r="I54" s="44"/>
      <c r="J54" s="45"/>
    </row>
    <row r="55">
      <c r="A55" s="36" t="s">
        <v>49</v>
      </c>
      <c r="B55" s="43"/>
      <c r="C55" s="44"/>
      <c r="D55" s="44"/>
      <c r="E55" s="46" t="s">
        <v>75</v>
      </c>
      <c r="F55" s="44"/>
      <c r="G55" s="44"/>
      <c r="H55" s="44"/>
      <c r="I55" s="44"/>
      <c r="J55" s="45"/>
    </row>
    <row r="56" ht="105">
      <c r="A56" s="36" t="s">
        <v>51</v>
      </c>
      <c r="B56" s="43"/>
      <c r="C56" s="44"/>
      <c r="D56" s="44"/>
      <c r="E56" s="38" t="s">
        <v>89</v>
      </c>
      <c r="F56" s="44"/>
      <c r="G56" s="44"/>
      <c r="H56" s="44"/>
      <c r="I56" s="44"/>
      <c r="J56" s="45"/>
    </row>
    <row r="57">
      <c r="A57" s="36" t="s">
        <v>42</v>
      </c>
      <c r="B57" s="36">
        <v>13</v>
      </c>
      <c r="C57" s="37" t="s">
        <v>90</v>
      </c>
      <c r="D57" s="36" t="s">
        <v>44</v>
      </c>
      <c r="E57" s="38" t="s">
        <v>91</v>
      </c>
      <c r="F57" s="39" t="s">
        <v>46</v>
      </c>
      <c r="G57" s="40">
        <v>1</v>
      </c>
      <c r="H57" s="41">
        <v>0</v>
      </c>
      <c r="I57" s="41">
        <f>ROUND(G57*H57,P4)</f>
        <v>0</v>
      </c>
      <c r="J57" s="36"/>
      <c r="O57" s="42">
        <f>I57*0.21</f>
        <v>0</v>
      </c>
      <c r="P57">
        <v>3</v>
      </c>
    </row>
    <row r="58">
      <c r="A58" s="36" t="s">
        <v>47</v>
      </c>
      <c r="B58" s="43"/>
      <c r="C58" s="44"/>
      <c r="D58" s="44"/>
      <c r="E58" s="47" t="s">
        <v>44</v>
      </c>
      <c r="F58" s="44"/>
      <c r="G58" s="44"/>
      <c r="H58" s="44"/>
      <c r="I58" s="44"/>
      <c r="J58" s="45"/>
    </row>
    <row r="59">
      <c r="A59" s="36" t="s">
        <v>49</v>
      </c>
      <c r="B59" s="43"/>
      <c r="C59" s="44"/>
      <c r="D59" s="44"/>
      <c r="E59" s="46" t="s">
        <v>50</v>
      </c>
      <c r="F59" s="44"/>
      <c r="G59" s="44"/>
      <c r="H59" s="44"/>
      <c r="I59" s="44"/>
      <c r="J59" s="45"/>
    </row>
    <row r="60" ht="30">
      <c r="A60" s="36" t="s">
        <v>51</v>
      </c>
      <c r="B60" s="48"/>
      <c r="C60" s="49"/>
      <c r="D60" s="49"/>
      <c r="E60" s="38" t="s">
        <v>92</v>
      </c>
      <c r="F60" s="49"/>
      <c r="G60" s="49"/>
      <c r="H60" s="49"/>
      <c r="I60" s="49"/>
      <c r="J60" s="50"/>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1"/>
      <c r="C1" s="12"/>
      <c r="D1" s="12"/>
      <c r="E1" s="13" t="s">
        <v>1</v>
      </c>
      <c r="F1" s="12"/>
      <c r="G1" s="12"/>
      <c r="H1" s="12"/>
      <c r="I1" s="12"/>
      <c r="J1" s="14"/>
      <c r="P1">
        <v>3</v>
      </c>
    </row>
    <row r="2" ht="20.25">
      <c r="A2" s="1"/>
      <c r="B2" s="15"/>
      <c r="C2" s="16"/>
      <c r="D2" s="16"/>
      <c r="E2" s="17" t="s">
        <v>21</v>
      </c>
      <c r="F2" s="16"/>
      <c r="G2" s="16"/>
      <c r="H2" s="16"/>
      <c r="I2" s="16"/>
      <c r="J2" s="18"/>
    </row>
    <row r="3">
      <c r="A3" s="3" t="s">
        <v>22</v>
      </c>
      <c r="B3" s="19" t="s">
        <v>23</v>
      </c>
      <c r="C3" s="20" t="s">
        <v>24</v>
      </c>
      <c r="D3" s="21"/>
      <c r="E3" s="22" t="s">
        <v>25</v>
      </c>
      <c r="F3" s="16"/>
      <c r="G3" s="16"/>
      <c r="H3" s="23" t="s">
        <v>13</v>
      </c>
      <c r="I3" s="24">
        <f>SUMIFS(I8:I30,A8:A30,"SD")</f>
        <v>0</v>
      </c>
      <c r="J3" s="18"/>
      <c r="O3">
        <v>0</v>
      </c>
      <c r="P3">
        <v>2</v>
      </c>
    </row>
    <row r="4">
      <c r="A4" s="3" t="s">
        <v>26</v>
      </c>
      <c r="B4" s="19" t="s">
        <v>27</v>
      </c>
      <c r="C4" s="20" t="s">
        <v>13</v>
      </c>
      <c r="D4" s="21"/>
      <c r="E4" s="22" t="s">
        <v>14</v>
      </c>
      <c r="F4" s="16"/>
      <c r="G4" s="16"/>
      <c r="H4" s="16"/>
      <c r="I4" s="16"/>
      <c r="J4" s="18"/>
      <c r="O4">
        <v>0.14999999999999999</v>
      </c>
      <c r="P4">
        <v>2</v>
      </c>
    </row>
    <row r="5">
      <c r="A5" s="25" t="s">
        <v>28</v>
      </c>
      <c r="B5" s="26" t="s">
        <v>29</v>
      </c>
      <c r="C5" s="7" t="s">
        <v>30</v>
      </c>
      <c r="D5" s="7" t="s">
        <v>31</v>
      </c>
      <c r="E5" s="7" t="s">
        <v>32</v>
      </c>
      <c r="F5" s="7" t="s">
        <v>33</v>
      </c>
      <c r="G5" s="7" t="s">
        <v>34</v>
      </c>
      <c r="H5" s="7" t="s">
        <v>35</v>
      </c>
      <c r="I5" s="7"/>
      <c r="J5" s="27" t="s">
        <v>36</v>
      </c>
      <c r="O5">
        <v>0.20999999999999999</v>
      </c>
    </row>
    <row r="6">
      <c r="A6" s="25"/>
      <c r="B6" s="26"/>
      <c r="C6" s="7"/>
      <c r="D6" s="7"/>
      <c r="E6" s="7"/>
      <c r="F6" s="7"/>
      <c r="G6" s="7"/>
      <c r="H6" s="7" t="s">
        <v>37</v>
      </c>
      <c r="I6" s="7" t="s">
        <v>38</v>
      </c>
      <c r="J6" s="27"/>
    </row>
    <row r="7">
      <c r="A7" s="28">
        <v>0</v>
      </c>
      <c r="B7" s="26">
        <v>1</v>
      </c>
      <c r="C7" s="29">
        <v>2</v>
      </c>
      <c r="D7" s="7">
        <v>3</v>
      </c>
      <c r="E7" s="29">
        <v>4</v>
      </c>
      <c r="F7" s="7">
        <v>5</v>
      </c>
      <c r="G7" s="7">
        <v>6</v>
      </c>
      <c r="H7" s="7">
        <v>7</v>
      </c>
      <c r="I7" s="29">
        <v>8</v>
      </c>
      <c r="J7" s="27">
        <v>9</v>
      </c>
    </row>
    <row r="8">
      <c r="A8" s="30" t="s">
        <v>39</v>
      </c>
      <c r="B8" s="31"/>
      <c r="C8" s="32" t="s">
        <v>40</v>
      </c>
      <c r="D8" s="33"/>
      <c r="E8" s="30" t="s">
        <v>41</v>
      </c>
      <c r="F8" s="33"/>
      <c r="G8" s="33"/>
      <c r="H8" s="33"/>
      <c r="I8" s="34">
        <f>SUMIFS(I9:I16,A9:A16,"P")</f>
        <v>0</v>
      </c>
      <c r="J8" s="35"/>
    </row>
    <row r="9">
      <c r="A9" s="36" t="s">
        <v>42</v>
      </c>
      <c r="B9" s="36">
        <v>1</v>
      </c>
      <c r="C9" s="37" t="s">
        <v>93</v>
      </c>
      <c r="D9" s="36" t="s">
        <v>44</v>
      </c>
      <c r="E9" s="38" t="s">
        <v>94</v>
      </c>
      <c r="F9" s="39" t="s">
        <v>46</v>
      </c>
      <c r="G9" s="40">
        <v>1</v>
      </c>
      <c r="H9" s="41">
        <v>0</v>
      </c>
      <c r="I9" s="41">
        <f>ROUND(G9*H9,P4)</f>
        <v>0</v>
      </c>
      <c r="J9" s="36"/>
      <c r="O9" s="42">
        <f>I9*0.21</f>
        <v>0</v>
      </c>
      <c r="P9">
        <v>3</v>
      </c>
    </row>
    <row r="10" ht="195">
      <c r="A10" s="36" t="s">
        <v>47</v>
      </c>
      <c r="B10" s="43"/>
      <c r="C10" s="44"/>
      <c r="D10" s="44"/>
      <c r="E10" s="38" t="s">
        <v>95</v>
      </c>
      <c r="F10" s="44"/>
      <c r="G10" s="44"/>
      <c r="H10" s="44"/>
      <c r="I10" s="44"/>
      <c r="J10" s="45"/>
    </row>
    <row r="11">
      <c r="A11" s="36" t="s">
        <v>49</v>
      </c>
      <c r="B11" s="43"/>
      <c r="C11" s="44"/>
      <c r="D11" s="44"/>
      <c r="E11" s="46" t="s">
        <v>50</v>
      </c>
      <c r="F11" s="44"/>
      <c r="G11" s="44"/>
      <c r="H11" s="44"/>
      <c r="I11" s="44"/>
      <c r="J11" s="45"/>
    </row>
    <row r="12" ht="30">
      <c r="A12" s="36" t="s">
        <v>51</v>
      </c>
      <c r="B12" s="43"/>
      <c r="C12" s="44"/>
      <c r="D12" s="44"/>
      <c r="E12" s="38" t="s">
        <v>96</v>
      </c>
      <c r="F12" s="44"/>
      <c r="G12" s="44"/>
      <c r="H12" s="44"/>
      <c r="I12" s="44"/>
      <c r="J12" s="45"/>
    </row>
    <row r="13">
      <c r="A13" s="36" t="s">
        <v>42</v>
      </c>
      <c r="B13" s="36">
        <v>2</v>
      </c>
      <c r="C13" s="37" t="s">
        <v>72</v>
      </c>
      <c r="D13" s="36" t="s">
        <v>44</v>
      </c>
      <c r="E13" s="38" t="s">
        <v>73</v>
      </c>
      <c r="F13" s="39" t="s">
        <v>46</v>
      </c>
      <c r="G13" s="40">
        <v>1</v>
      </c>
      <c r="H13" s="41">
        <v>0</v>
      </c>
      <c r="I13" s="41">
        <f>ROUND(G13*H13,P4)</f>
        <v>0</v>
      </c>
      <c r="J13" s="36"/>
      <c r="O13" s="42">
        <f>I13*0.21</f>
        <v>0</v>
      </c>
      <c r="P13">
        <v>3</v>
      </c>
    </row>
    <row r="14" ht="30">
      <c r="A14" s="36" t="s">
        <v>47</v>
      </c>
      <c r="B14" s="43"/>
      <c r="C14" s="44"/>
      <c r="D14" s="44"/>
      <c r="E14" s="38" t="s">
        <v>97</v>
      </c>
      <c r="F14" s="44"/>
      <c r="G14" s="44"/>
      <c r="H14" s="44"/>
      <c r="I14" s="44"/>
      <c r="J14" s="45"/>
    </row>
    <row r="15">
      <c r="A15" s="36" t="s">
        <v>49</v>
      </c>
      <c r="B15" s="43"/>
      <c r="C15" s="44"/>
      <c r="D15" s="44"/>
      <c r="E15" s="46" t="s">
        <v>50</v>
      </c>
      <c r="F15" s="44"/>
      <c r="G15" s="44"/>
      <c r="H15" s="44"/>
      <c r="I15" s="44"/>
      <c r="J15" s="45"/>
    </row>
    <row r="16" ht="75">
      <c r="A16" s="36" t="s">
        <v>51</v>
      </c>
      <c r="B16" s="43"/>
      <c r="C16" s="44"/>
      <c r="D16" s="44"/>
      <c r="E16" s="38" t="s">
        <v>76</v>
      </c>
      <c r="F16" s="44"/>
      <c r="G16" s="44"/>
      <c r="H16" s="44"/>
      <c r="I16" s="44"/>
      <c r="J16" s="45"/>
    </row>
    <row r="17">
      <c r="A17" s="30" t="s">
        <v>39</v>
      </c>
      <c r="B17" s="31"/>
      <c r="C17" s="32" t="s">
        <v>54</v>
      </c>
      <c r="D17" s="33"/>
      <c r="E17" s="30" t="s">
        <v>98</v>
      </c>
      <c r="F17" s="33"/>
      <c r="G17" s="33"/>
      <c r="H17" s="33"/>
      <c r="I17" s="34">
        <f>SUMIFS(I18:I21,A18:A21,"P")</f>
        <v>0</v>
      </c>
      <c r="J17" s="35"/>
    </row>
    <row r="18">
      <c r="A18" s="36" t="s">
        <v>42</v>
      </c>
      <c r="B18" s="36">
        <v>3</v>
      </c>
      <c r="C18" s="37" t="s">
        <v>99</v>
      </c>
      <c r="D18" s="36" t="s">
        <v>44</v>
      </c>
      <c r="E18" s="38" t="s">
        <v>100</v>
      </c>
      <c r="F18" s="39" t="s">
        <v>101</v>
      </c>
      <c r="G18" s="40">
        <v>600.60000000000002</v>
      </c>
      <c r="H18" s="41">
        <v>0</v>
      </c>
      <c r="I18" s="41">
        <f>ROUND(G18*H18,P4)</f>
        <v>0</v>
      </c>
      <c r="J18" s="36"/>
      <c r="O18" s="42">
        <f>I18*0.21</f>
        <v>0</v>
      </c>
      <c r="P18">
        <v>3</v>
      </c>
    </row>
    <row r="19" ht="90">
      <c r="A19" s="36" t="s">
        <v>47</v>
      </c>
      <c r="B19" s="43"/>
      <c r="C19" s="44"/>
      <c r="D19" s="44"/>
      <c r="E19" s="38" t="s">
        <v>102</v>
      </c>
      <c r="F19" s="44"/>
      <c r="G19" s="44"/>
      <c r="H19" s="44"/>
      <c r="I19" s="44"/>
      <c r="J19" s="45"/>
    </row>
    <row r="20">
      <c r="A20" s="36" t="s">
        <v>49</v>
      </c>
      <c r="B20" s="43"/>
      <c r="C20" s="44"/>
      <c r="D20" s="44"/>
      <c r="E20" s="46" t="s">
        <v>103</v>
      </c>
      <c r="F20" s="44"/>
      <c r="G20" s="44"/>
      <c r="H20" s="44"/>
      <c r="I20" s="44"/>
      <c r="J20" s="45"/>
    </row>
    <row r="21" ht="90">
      <c r="A21" s="36" t="s">
        <v>51</v>
      </c>
      <c r="B21" s="43"/>
      <c r="C21" s="44"/>
      <c r="D21" s="44"/>
      <c r="E21" s="38" t="s">
        <v>104</v>
      </c>
      <c r="F21" s="44"/>
      <c r="G21" s="44"/>
      <c r="H21" s="44"/>
      <c r="I21" s="44"/>
      <c r="J21" s="45"/>
    </row>
    <row r="22">
      <c r="A22" s="30" t="s">
        <v>39</v>
      </c>
      <c r="B22" s="31"/>
      <c r="C22" s="32" t="s">
        <v>105</v>
      </c>
      <c r="D22" s="33"/>
      <c r="E22" s="30" t="s">
        <v>106</v>
      </c>
      <c r="F22" s="33"/>
      <c r="G22" s="33"/>
      <c r="H22" s="33"/>
      <c r="I22" s="34">
        <f>SUMIFS(I23:I30,A23:A30,"P")</f>
        <v>0</v>
      </c>
      <c r="J22" s="35"/>
    </row>
    <row r="23">
      <c r="A23" s="36" t="s">
        <v>42</v>
      </c>
      <c r="B23" s="36">
        <v>4</v>
      </c>
      <c r="C23" s="37" t="s">
        <v>107</v>
      </c>
      <c r="D23" s="36" t="s">
        <v>44</v>
      </c>
      <c r="E23" s="38" t="s">
        <v>108</v>
      </c>
      <c r="F23" s="39" t="s">
        <v>109</v>
      </c>
      <c r="G23" s="40">
        <v>15015</v>
      </c>
      <c r="H23" s="41">
        <v>0</v>
      </c>
      <c r="I23" s="41">
        <f>ROUND(G23*H23,P4)</f>
        <v>0</v>
      </c>
      <c r="J23" s="36"/>
      <c r="O23" s="42">
        <f>I23*0.21</f>
        <v>0</v>
      </c>
      <c r="P23">
        <v>3</v>
      </c>
    </row>
    <row r="24" ht="75">
      <c r="A24" s="36" t="s">
        <v>47</v>
      </c>
      <c r="B24" s="43"/>
      <c r="C24" s="44"/>
      <c r="D24" s="44"/>
      <c r="E24" s="38" t="s">
        <v>110</v>
      </c>
      <c r="F24" s="44"/>
      <c r="G24" s="44"/>
      <c r="H24" s="44"/>
      <c r="I24" s="44"/>
      <c r="J24" s="45"/>
    </row>
    <row r="25">
      <c r="A25" s="36" t="s">
        <v>49</v>
      </c>
      <c r="B25" s="43"/>
      <c r="C25" s="44"/>
      <c r="D25" s="44"/>
      <c r="E25" s="46" t="s">
        <v>111</v>
      </c>
      <c r="F25" s="44"/>
      <c r="G25" s="44"/>
      <c r="H25" s="44"/>
      <c r="I25" s="44"/>
      <c r="J25" s="45"/>
    </row>
    <row r="26" ht="75">
      <c r="A26" s="36" t="s">
        <v>51</v>
      </c>
      <c r="B26" s="43"/>
      <c r="C26" s="44"/>
      <c r="D26" s="44"/>
      <c r="E26" s="38" t="s">
        <v>112</v>
      </c>
      <c r="F26" s="44"/>
      <c r="G26" s="44"/>
      <c r="H26" s="44"/>
      <c r="I26" s="44"/>
      <c r="J26" s="45"/>
    </row>
    <row r="27">
      <c r="A27" s="36" t="s">
        <v>42</v>
      </c>
      <c r="B27" s="36">
        <v>5</v>
      </c>
      <c r="C27" s="37" t="s">
        <v>113</v>
      </c>
      <c r="D27" s="36" t="s">
        <v>44</v>
      </c>
      <c r="E27" s="38" t="s">
        <v>114</v>
      </c>
      <c r="F27" s="39" t="s">
        <v>101</v>
      </c>
      <c r="G27" s="40">
        <v>600.60000000000002</v>
      </c>
      <c r="H27" s="41">
        <v>0</v>
      </c>
      <c r="I27" s="41">
        <f>ROUND(G27*H27,P4)</f>
        <v>0</v>
      </c>
      <c r="J27" s="36"/>
      <c r="O27" s="42">
        <f>I27*0.21</f>
        <v>0</v>
      </c>
      <c r="P27">
        <v>3</v>
      </c>
    </row>
    <row r="28" ht="45">
      <c r="A28" s="36" t="s">
        <v>47</v>
      </c>
      <c r="B28" s="43"/>
      <c r="C28" s="44"/>
      <c r="D28" s="44"/>
      <c r="E28" s="38" t="s">
        <v>115</v>
      </c>
      <c r="F28" s="44"/>
      <c r="G28" s="44"/>
      <c r="H28" s="44"/>
      <c r="I28" s="44"/>
      <c r="J28" s="45"/>
    </row>
    <row r="29">
      <c r="A29" s="36" t="s">
        <v>49</v>
      </c>
      <c r="B29" s="43"/>
      <c r="C29" s="44"/>
      <c r="D29" s="44"/>
      <c r="E29" s="46" t="s">
        <v>103</v>
      </c>
      <c r="F29" s="44"/>
      <c r="G29" s="44"/>
      <c r="H29" s="44"/>
      <c r="I29" s="44"/>
      <c r="J29" s="45"/>
    </row>
    <row r="30" ht="255">
      <c r="A30" s="36" t="s">
        <v>51</v>
      </c>
      <c r="B30" s="48"/>
      <c r="C30" s="49"/>
      <c r="D30" s="49"/>
      <c r="E30" s="38" t="s">
        <v>116</v>
      </c>
      <c r="F30" s="49"/>
      <c r="G30" s="49"/>
      <c r="H30" s="49"/>
      <c r="I30" s="49"/>
      <c r="J30" s="50"/>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1"/>
      <c r="C1" s="12"/>
      <c r="D1" s="12"/>
      <c r="E1" s="13" t="s">
        <v>1</v>
      </c>
      <c r="F1" s="12"/>
      <c r="G1" s="12"/>
      <c r="H1" s="12"/>
      <c r="I1" s="12"/>
      <c r="J1" s="14"/>
      <c r="P1">
        <v>3</v>
      </c>
    </row>
    <row r="2" ht="20.25">
      <c r="A2" s="1"/>
      <c r="B2" s="15"/>
      <c r="C2" s="16"/>
      <c r="D2" s="16"/>
      <c r="E2" s="17" t="s">
        <v>21</v>
      </c>
      <c r="F2" s="16"/>
      <c r="G2" s="16"/>
      <c r="H2" s="16"/>
      <c r="I2" s="16"/>
      <c r="J2" s="18"/>
    </row>
    <row r="3">
      <c r="A3" s="3" t="s">
        <v>22</v>
      </c>
      <c r="B3" s="19" t="s">
        <v>23</v>
      </c>
      <c r="C3" s="20" t="s">
        <v>24</v>
      </c>
      <c r="D3" s="21"/>
      <c r="E3" s="22" t="s">
        <v>25</v>
      </c>
      <c r="F3" s="16"/>
      <c r="G3" s="16"/>
      <c r="H3" s="23" t="s">
        <v>15</v>
      </c>
      <c r="I3" s="24">
        <f>SUMIFS(I8:I141,A8:A141,"SD")</f>
        <v>0</v>
      </c>
      <c r="J3" s="18"/>
      <c r="O3">
        <v>0</v>
      </c>
      <c r="P3">
        <v>2</v>
      </c>
    </row>
    <row r="4">
      <c r="A4" s="3" t="s">
        <v>26</v>
      </c>
      <c r="B4" s="19" t="s">
        <v>27</v>
      </c>
      <c r="C4" s="20" t="s">
        <v>15</v>
      </c>
      <c r="D4" s="21"/>
      <c r="E4" s="22" t="s">
        <v>16</v>
      </c>
      <c r="F4" s="16"/>
      <c r="G4" s="16"/>
      <c r="H4" s="16"/>
      <c r="I4" s="16"/>
      <c r="J4" s="18"/>
      <c r="O4">
        <v>0.14999999999999999</v>
      </c>
      <c r="P4">
        <v>2</v>
      </c>
    </row>
    <row r="5">
      <c r="A5" s="25" t="s">
        <v>28</v>
      </c>
      <c r="B5" s="26" t="s">
        <v>29</v>
      </c>
      <c r="C5" s="7" t="s">
        <v>30</v>
      </c>
      <c r="D5" s="7" t="s">
        <v>31</v>
      </c>
      <c r="E5" s="7" t="s">
        <v>32</v>
      </c>
      <c r="F5" s="7" t="s">
        <v>33</v>
      </c>
      <c r="G5" s="7" t="s">
        <v>34</v>
      </c>
      <c r="H5" s="7" t="s">
        <v>35</v>
      </c>
      <c r="I5" s="7"/>
      <c r="J5" s="27" t="s">
        <v>36</v>
      </c>
      <c r="O5">
        <v>0.20999999999999999</v>
      </c>
    </row>
    <row r="6">
      <c r="A6" s="25"/>
      <c r="B6" s="26"/>
      <c r="C6" s="7"/>
      <c r="D6" s="7"/>
      <c r="E6" s="7"/>
      <c r="F6" s="7"/>
      <c r="G6" s="7"/>
      <c r="H6" s="7" t="s">
        <v>37</v>
      </c>
      <c r="I6" s="7" t="s">
        <v>38</v>
      </c>
      <c r="J6" s="27"/>
    </row>
    <row r="7">
      <c r="A7" s="28">
        <v>0</v>
      </c>
      <c r="B7" s="26">
        <v>1</v>
      </c>
      <c r="C7" s="29">
        <v>2</v>
      </c>
      <c r="D7" s="7">
        <v>3</v>
      </c>
      <c r="E7" s="29">
        <v>4</v>
      </c>
      <c r="F7" s="7">
        <v>5</v>
      </c>
      <c r="G7" s="7">
        <v>6</v>
      </c>
      <c r="H7" s="7">
        <v>7</v>
      </c>
      <c r="I7" s="29">
        <v>8</v>
      </c>
      <c r="J7" s="27">
        <v>9</v>
      </c>
    </row>
    <row r="8">
      <c r="A8" s="30" t="s">
        <v>39</v>
      </c>
      <c r="B8" s="31"/>
      <c r="C8" s="32" t="s">
        <v>40</v>
      </c>
      <c r="D8" s="33"/>
      <c r="E8" s="30" t="s">
        <v>41</v>
      </c>
      <c r="F8" s="33"/>
      <c r="G8" s="33"/>
      <c r="H8" s="33"/>
      <c r="I8" s="34">
        <f>SUMIFS(I9:I19,A9:A19,"P")</f>
        <v>0</v>
      </c>
      <c r="J8" s="35"/>
    </row>
    <row r="9">
      <c r="A9" s="36" t="s">
        <v>42</v>
      </c>
      <c r="B9" s="36">
        <v>1</v>
      </c>
      <c r="C9" s="37" t="s">
        <v>117</v>
      </c>
      <c r="D9" s="36" t="s">
        <v>44</v>
      </c>
      <c r="E9" s="38" t="s">
        <v>118</v>
      </c>
      <c r="F9" s="39" t="s">
        <v>119</v>
      </c>
      <c r="G9" s="40">
        <v>16.260000000000002</v>
      </c>
      <c r="H9" s="41">
        <v>0</v>
      </c>
      <c r="I9" s="41">
        <f>ROUND(G9*H9,P4)</f>
        <v>0</v>
      </c>
      <c r="J9" s="36"/>
      <c r="O9" s="42">
        <f>I9*0.21</f>
        <v>0</v>
      </c>
      <c r="P9">
        <v>3</v>
      </c>
    </row>
    <row r="10">
      <c r="A10" s="36" t="s">
        <v>47</v>
      </c>
      <c r="B10" s="43"/>
      <c r="C10" s="44"/>
      <c r="D10" s="44"/>
      <c r="E10" s="38" t="s">
        <v>120</v>
      </c>
      <c r="F10" s="44"/>
      <c r="G10" s="44"/>
      <c r="H10" s="44"/>
      <c r="I10" s="44"/>
      <c r="J10" s="45"/>
    </row>
    <row r="11" ht="30">
      <c r="A11" s="36" t="s">
        <v>51</v>
      </c>
      <c r="B11" s="43"/>
      <c r="C11" s="44"/>
      <c r="D11" s="44"/>
      <c r="E11" s="38" t="s">
        <v>121</v>
      </c>
      <c r="F11" s="44"/>
      <c r="G11" s="44"/>
      <c r="H11" s="44"/>
      <c r="I11" s="44"/>
      <c r="J11" s="45"/>
    </row>
    <row r="12" ht="30">
      <c r="A12" s="36" t="s">
        <v>42</v>
      </c>
      <c r="B12" s="36">
        <v>2</v>
      </c>
      <c r="C12" s="37" t="s">
        <v>122</v>
      </c>
      <c r="D12" s="36" t="s">
        <v>44</v>
      </c>
      <c r="E12" s="38" t="s">
        <v>123</v>
      </c>
      <c r="F12" s="39" t="s">
        <v>119</v>
      </c>
      <c r="G12" s="40">
        <v>1322.1389999999999</v>
      </c>
      <c r="H12" s="41">
        <v>0</v>
      </c>
      <c r="I12" s="41">
        <f>ROUND(G12*H12,P4)</f>
        <v>0</v>
      </c>
      <c r="J12" s="36"/>
      <c r="O12" s="42">
        <f>I12*0.21</f>
        <v>0</v>
      </c>
      <c r="P12">
        <v>3</v>
      </c>
    </row>
    <row r="13" ht="30">
      <c r="A13" s="36" t="s">
        <v>47</v>
      </c>
      <c r="B13" s="43"/>
      <c r="C13" s="44"/>
      <c r="D13" s="44"/>
      <c r="E13" s="38" t="s">
        <v>124</v>
      </c>
      <c r="F13" s="44"/>
      <c r="G13" s="44"/>
      <c r="H13" s="44"/>
      <c r="I13" s="44"/>
      <c r="J13" s="45"/>
    </row>
    <row r="14" ht="45">
      <c r="A14" s="36" t="s">
        <v>49</v>
      </c>
      <c r="B14" s="43"/>
      <c r="C14" s="44"/>
      <c r="D14" s="44"/>
      <c r="E14" s="46" t="s">
        <v>125</v>
      </c>
      <c r="F14" s="44"/>
      <c r="G14" s="44"/>
      <c r="H14" s="44"/>
      <c r="I14" s="44"/>
      <c r="J14" s="45"/>
    </row>
    <row r="15" ht="165">
      <c r="A15" s="36" t="s">
        <v>51</v>
      </c>
      <c r="B15" s="43"/>
      <c r="C15" s="44"/>
      <c r="D15" s="44"/>
      <c r="E15" s="38" t="s">
        <v>126</v>
      </c>
      <c r="F15" s="44"/>
      <c r="G15" s="44"/>
      <c r="H15" s="44"/>
      <c r="I15" s="44"/>
      <c r="J15" s="45"/>
    </row>
    <row r="16" ht="30">
      <c r="A16" s="36" t="s">
        <v>42</v>
      </c>
      <c r="B16" s="36">
        <v>3</v>
      </c>
      <c r="C16" s="37" t="s">
        <v>127</v>
      </c>
      <c r="D16" s="36" t="s">
        <v>44</v>
      </c>
      <c r="E16" s="38" t="s">
        <v>128</v>
      </c>
      <c r="F16" s="39" t="s">
        <v>119</v>
      </c>
      <c r="G16" s="40">
        <v>224.89400000000001</v>
      </c>
      <c r="H16" s="41">
        <v>0</v>
      </c>
      <c r="I16" s="41">
        <f>ROUND(G16*H16,P4)</f>
        <v>0</v>
      </c>
      <c r="J16" s="36"/>
      <c r="O16" s="42">
        <f>I16*0.21</f>
        <v>0</v>
      </c>
      <c r="P16">
        <v>3</v>
      </c>
    </row>
    <row r="17" ht="30">
      <c r="A17" s="36" t="s">
        <v>47</v>
      </c>
      <c r="B17" s="43"/>
      <c r="C17" s="44"/>
      <c r="D17" s="44"/>
      <c r="E17" s="38" t="s">
        <v>129</v>
      </c>
      <c r="F17" s="44"/>
      <c r="G17" s="44"/>
      <c r="H17" s="44"/>
      <c r="I17" s="44"/>
      <c r="J17" s="45"/>
    </row>
    <row r="18">
      <c r="A18" s="36" t="s">
        <v>49</v>
      </c>
      <c r="B18" s="43"/>
      <c r="C18" s="44"/>
      <c r="D18" s="44"/>
      <c r="E18" s="46" t="s">
        <v>130</v>
      </c>
      <c r="F18" s="44"/>
      <c r="G18" s="44"/>
      <c r="H18" s="44"/>
      <c r="I18" s="44"/>
      <c r="J18" s="45"/>
    </row>
    <row r="19" ht="165">
      <c r="A19" s="36" t="s">
        <v>51</v>
      </c>
      <c r="B19" s="43"/>
      <c r="C19" s="44"/>
      <c r="D19" s="44"/>
      <c r="E19" s="38" t="s">
        <v>126</v>
      </c>
      <c r="F19" s="44"/>
      <c r="G19" s="44"/>
      <c r="H19" s="44"/>
      <c r="I19" s="44"/>
      <c r="J19" s="45"/>
    </row>
    <row r="20">
      <c r="A20" s="30" t="s">
        <v>39</v>
      </c>
      <c r="B20" s="31"/>
      <c r="C20" s="32" t="s">
        <v>54</v>
      </c>
      <c r="D20" s="33"/>
      <c r="E20" s="30" t="s">
        <v>98</v>
      </c>
      <c r="F20" s="33"/>
      <c r="G20" s="33"/>
      <c r="H20" s="33"/>
      <c r="I20" s="34">
        <f>SUMIFS(I21:I70,A21:A70,"P")</f>
        <v>0</v>
      </c>
      <c r="J20" s="35"/>
    </row>
    <row r="21">
      <c r="A21" s="36" t="s">
        <v>42</v>
      </c>
      <c r="B21" s="36">
        <v>4</v>
      </c>
      <c r="C21" s="37" t="s">
        <v>131</v>
      </c>
      <c r="D21" s="36" t="s">
        <v>44</v>
      </c>
      <c r="E21" s="38" t="s">
        <v>132</v>
      </c>
      <c r="F21" s="39" t="s">
        <v>109</v>
      </c>
      <c r="G21" s="40">
        <v>443.69</v>
      </c>
      <c r="H21" s="41">
        <v>0</v>
      </c>
      <c r="I21" s="41">
        <f>ROUND(G21*H21,P4)</f>
        <v>0</v>
      </c>
      <c r="J21" s="36"/>
      <c r="O21" s="42">
        <f>I21*0.21</f>
        <v>0</v>
      </c>
      <c r="P21">
        <v>3</v>
      </c>
    </row>
    <row r="22" ht="45">
      <c r="A22" s="36" t="s">
        <v>47</v>
      </c>
      <c r="B22" s="43"/>
      <c r="C22" s="44"/>
      <c r="D22" s="44"/>
      <c r="E22" s="38" t="s">
        <v>133</v>
      </c>
      <c r="F22" s="44"/>
      <c r="G22" s="44"/>
      <c r="H22" s="44"/>
      <c r="I22" s="44"/>
      <c r="J22" s="45"/>
    </row>
    <row r="23">
      <c r="A23" s="36" t="s">
        <v>51</v>
      </c>
      <c r="B23" s="43"/>
      <c r="C23" s="44"/>
      <c r="D23" s="44"/>
      <c r="E23" s="38" t="s">
        <v>134</v>
      </c>
      <c r="F23" s="44"/>
      <c r="G23" s="44"/>
      <c r="H23" s="44"/>
      <c r="I23" s="44"/>
      <c r="J23" s="45"/>
    </row>
    <row r="24" ht="30">
      <c r="A24" s="36" t="s">
        <v>42</v>
      </c>
      <c r="B24" s="36">
        <v>5</v>
      </c>
      <c r="C24" s="37" t="s">
        <v>135</v>
      </c>
      <c r="D24" s="36" t="s">
        <v>54</v>
      </c>
      <c r="E24" s="38" t="s">
        <v>136</v>
      </c>
      <c r="F24" s="39" t="s">
        <v>101</v>
      </c>
      <c r="G24" s="40">
        <v>153.33000000000001</v>
      </c>
      <c r="H24" s="41">
        <v>0</v>
      </c>
      <c r="I24" s="41">
        <f>ROUND(G24*H24,P4)</f>
        <v>0</v>
      </c>
      <c r="J24" s="36"/>
      <c r="O24" s="42">
        <f>I24*0.21</f>
        <v>0</v>
      </c>
      <c r="P24">
        <v>3</v>
      </c>
    </row>
    <row r="25" ht="30">
      <c r="A25" s="36" t="s">
        <v>47</v>
      </c>
      <c r="B25" s="43"/>
      <c r="C25" s="44"/>
      <c r="D25" s="44"/>
      <c r="E25" s="38" t="s">
        <v>137</v>
      </c>
      <c r="F25" s="44"/>
      <c r="G25" s="44"/>
      <c r="H25" s="44"/>
      <c r="I25" s="44"/>
      <c r="J25" s="45"/>
    </row>
    <row r="26">
      <c r="A26" s="36" t="s">
        <v>49</v>
      </c>
      <c r="B26" s="43"/>
      <c r="C26" s="44"/>
      <c r="D26" s="44"/>
      <c r="E26" s="46" t="s">
        <v>138</v>
      </c>
      <c r="F26" s="44"/>
      <c r="G26" s="44"/>
      <c r="H26" s="44"/>
      <c r="I26" s="44"/>
      <c r="J26" s="45"/>
    </row>
    <row r="27" ht="90">
      <c r="A27" s="36" t="s">
        <v>51</v>
      </c>
      <c r="B27" s="43"/>
      <c r="C27" s="44"/>
      <c r="D27" s="44"/>
      <c r="E27" s="38" t="s">
        <v>104</v>
      </c>
      <c r="F27" s="44"/>
      <c r="G27" s="44"/>
      <c r="H27" s="44"/>
      <c r="I27" s="44"/>
      <c r="J27" s="45"/>
    </row>
    <row r="28" ht="30">
      <c r="A28" s="36" t="s">
        <v>42</v>
      </c>
      <c r="B28" s="36">
        <v>6</v>
      </c>
      <c r="C28" s="37" t="s">
        <v>135</v>
      </c>
      <c r="D28" s="36" t="s">
        <v>58</v>
      </c>
      <c r="E28" s="38" t="s">
        <v>136</v>
      </c>
      <c r="F28" s="39" t="s">
        <v>101</v>
      </c>
      <c r="G28" s="40">
        <v>130.84</v>
      </c>
      <c r="H28" s="41">
        <v>0</v>
      </c>
      <c r="I28" s="41">
        <f>ROUND(G28*H28,P4)</f>
        <v>0</v>
      </c>
      <c r="J28" s="36"/>
      <c r="O28" s="42">
        <f>I28*0.21</f>
        <v>0</v>
      </c>
      <c r="P28">
        <v>3</v>
      </c>
    </row>
    <row r="29" ht="30">
      <c r="A29" s="36" t="s">
        <v>47</v>
      </c>
      <c r="B29" s="43"/>
      <c r="C29" s="44"/>
      <c r="D29" s="44"/>
      <c r="E29" s="38" t="s">
        <v>139</v>
      </c>
      <c r="F29" s="44"/>
      <c r="G29" s="44"/>
      <c r="H29" s="44"/>
      <c r="I29" s="44"/>
      <c r="J29" s="45"/>
    </row>
    <row r="30">
      <c r="A30" s="36" t="s">
        <v>49</v>
      </c>
      <c r="B30" s="43"/>
      <c r="C30" s="44"/>
      <c r="D30" s="44"/>
      <c r="E30" s="46" t="s">
        <v>140</v>
      </c>
      <c r="F30" s="44"/>
      <c r="G30" s="44"/>
      <c r="H30" s="44"/>
      <c r="I30" s="44"/>
      <c r="J30" s="45"/>
    </row>
    <row r="31" ht="90">
      <c r="A31" s="36" t="s">
        <v>51</v>
      </c>
      <c r="B31" s="43"/>
      <c r="C31" s="44"/>
      <c r="D31" s="44"/>
      <c r="E31" s="38" t="s">
        <v>104</v>
      </c>
      <c r="F31" s="44"/>
      <c r="G31" s="44"/>
      <c r="H31" s="44"/>
      <c r="I31" s="44"/>
      <c r="J31" s="45"/>
    </row>
    <row r="32">
      <c r="A32" s="36" t="s">
        <v>42</v>
      </c>
      <c r="B32" s="36">
        <v>7</v>
      </c>
      <c r="C32" s="37" t="s">
        <v>141</v>
      </c>
      <c r="D32" s="36" t="s">
        <v>54</v>
      </c>
      <c r="E32" s="38" t="s">
        <v>142</v>
      </c>
      <c r="F32" s="39" t="s">
        <v>101</v>
      </c>
      <c r="G32" s="40">
        <v>52.619</v>
      </c>
      <c r="H32" s="41">
        <v>0</v>
      </c>
      <c r="I32" s="41">
        <f>ROUND(G32*H32,P4)</f>
        <v>0</v>
      </c>
      <c r="J32" s="36"/>
      <c r="O32" s="42">
        <f>I32*0.21</f>
        <v>0</v>
      </c>
      <c r="P32">
        <v>3</v>
      </c>
    </row>
    <row r="33" ht="30">
      <c r="A33" s="36" t="s">
        <v>47</v>
      </c>
      <c r="B33" s="43"/>
      <c r="C33" s="44"/>
      <c r="D33" s="44"/>
      <c r="E33" s="38" t="s">
        <v>143</v>
      </c>
      <c r="F33" s="44"/>
      <c r="G33" s="44"/>
      <c r="H33" s="44"/>
      <c r="I33" s="44"/>
      <c r="J33" s="45"/>
    </row>
    <row r="34" ht="60">
      <c r="A34" s="36" t="s">
        <v>49</v>
      </c>
      <c r="B34" s="43"/>
      <c r="C34" s="44"/>
      <c r="D34" s="44"/>
      <c r="E34" s="46" t="s">
        <v>144</v>
      </c>
      <c r="F34" s="44"/>
      <c r="G34" s="44"/>
      <c r="H34" s="44"/>
      <c r="I34" s="44"/>
      <c r="J34" s="45"/>
    </row>
    <row r="35" ht="90">
      <c r="A35" s="36" t="s">
        <v>51</v>
      </c>
      <c r="B35" s="43"/>
      <c r="C35" s="44"/>
      <c r="D35" s="44"/>
      <c r="E35" s="38" t="s">
        <v>104</v>
      </c>
      <c r="F35" s="44"/>
      <c r="G35" s="44"/>
      <c r="H35" s="44"/>
      <c r="I35" s="44"/>
      <c r="J35" s="45"/>
    </row>
    <row r="36">
      <c r="A36" s="36" t="s">
        <v>42</v>
      </c>
      <c r="B36" s="36">
        <v>8</v>
      </c>
      <c r="C36" s="37" t="s">
        <v>141</v>
      </c>
      <c r="D36" s="36" t="s">
        <v>58</v>
      </c>
      <c r="E36" s="38" t="s">
        <v>142</v>
      </c>
      <c r="F36" s="39" t="s">
        <v>101</v>
      </c>
      <c r="G36" s="40">
        <v>59.828000000000003</v>
      </c>
      <c r="H36" s="41">
        <v>0</v>
      </c>
      <c r="I36" s="41">
        <f>ROUND(G36*H36,P4)</f>
        <v>0</v>
      </c>
      <c r="J36" s="36"/>
      <c r="O36" s="42">
        <f>I36*0.21</f>
        <v>0</v>
      </c>
      <c r="P36">
        <v>3</v>
      </c>
    </row>
    <row r="37" ht="30">
      <c r="A37" s="36" t="s">
        <v>47</v>
      </c>
      <c r="B37" s="43"/>
      <c r="C37" s="44"/>
      <c r="D37" s="44"/>
      <c r="E37" s="38" t="s">
        <v>145</v>
      </c>
      <c r="F37" s="44"/>
      <c r="G37" s="44"/>
      <c r="H37" s="44"/>
      <c r="I37" s="44"/>
      <c r="J37" s="45"/>
    </row>
    <row r="38" ht="105">
      <c r="A38" s="36" t="s">
        <v>49</v>
      </c>
      <c r="B38" s="43"/>
      <c r="C38" s="44"/>
      <c r="D38" s="44"/>
      <c r="E38" s="46" t="s">
        <v>146</v>
      </c>
      <c r="F38" s="44"/>
      <c r="G38" s="44"/>
      <c r="H38" s="44"/>
      <c r="I38" s="44"/>
      <c r="J38" s="45"/>
    </row>
    <row r="39" ht="90">
      <c r="A39" s="36" t="s">
        <v>51</v>
      </c>
      <c r="B39" s="43"/>
      <c r="C39" s="44"/>
      <c r="D39" s="44"/>
      <c r="E39" s="38" t="s">
        <v>104</v>
      </c>
      <c r="F39" s="44"/>
      <c r="G39" s="44"/>
      <c r="H39" s="44"/>
      <c r="I39" s="44"/>
      <c r="J39" s="45"/>
    </row>
    <row r="40">
      <c r="A40" s="36" t="s">
        <v>42</v>
      </c>
      <c r="B40" s="36">
        <v>9</v>
      </c>
      <c r="C40" s="37" t="s">
        <v>141</v>
      </c>
      <c r="D40" s="36" t="s">
        <v>82</v>
      </c>
      <c r="E40" s="38" t="s">
        <v>142</v>
      </c>
      <c r="F40" s="39" t="s">
        <v>101</v>
      </c>
      <c r="G40" s="40">
        <v>16.260999999999999</v>
      </c>
      <c r="H40" s="41">
        <v>0</v>
      </c>
      <c r="I40" s="41">
        <f>ROUND(G40*H40,P4)</f>
        <v>0</v>
      </c>
      <c r="J40" s="36"/>
      <c r="O40" s="42">
        <f>I40*0.21</f>
        <v>0</v>
      </c>
      <c r="P40">
        <v>3</v>
      </c>
    </row>
    <row r="41" ht="30">
      <c r="A41" s="36" t="s">
        <v>47</v>
      </c>
      <c r="B41" s="43"/>
      <c r="C41" s="44"/>
      <c r="D41" s="44"/>
      <c r="E41" s="38" t="s">
        <v>147</v>
      </c>
      <c r="F41" s="44"/>
      <c r="G41" s="44"/>
      <c r="H41" s="44"/>
      <c r="I41" s="44"/>
      <c r="J41" s="45"/>
    </row>
    <row r="42">
      <c r="A42" s="36" t="s">
        <v>49</v>
      </c>
      <c r="B42" s="43"/>
      <c r="C42" s="44"/>
      <c r="D42" s="44"/>
      <c r="E42" s="46" t="s">
        <v>148</v>
      </c>
      <c r="F42" s="44"/>
      <c r="G42" s="44"/>
      <c r="H42" s="44"/>
      <c r="I42" s="44"/>
      <c r="J42" s="45"/>
    </row>
    <row r="43" ht="90">
      <c r="A43" s="36" t="s">
        <v>51</v>
      </c>
      <c r="B43" s="43"/>
      <c r="C43" s="44"/>
      <c r="D43" s="44"/>
      <c r="E43" s="38" t="s">
        <v>104</v>
      </c>
      <c r="F43" s="44"/>
      <c r="G43" s="44"/>
      <c r="H43" s="44"/>
      <c r="I43" s="44"/>
      <c r="J43" s="45"/>
    </row>
    <row r="44">
      <c r="A44" s="36" t="s">
        <v>42</v>
      </c>
      <c r="B44" s="36">
        <v>10</v>
      </c>
      <c r="C44" s="37" t="s">
        <v>149</v>
      </c>
      <c r="D44" s="36" t="s">
        <v>44</v>
      </c>
      <c r="E44" s="38" t="s">
        <v>150</v>
      </c>
      <c r="F44" s="39" t="s">
        <v>101</v>
      </c>
      <c r="G44" s="40">
        <v>381.77999999999997</v>
      </c>
      <c r="H44" s="41">
        <v>0</v>
      </c>
      <c r="I44" s="41">
        <f>ROUND(G44*H44,P4)</f>
        <v>0</v>
      </c>
      <c r="J44" s="36"/>
      <c r="O44" s="42">
        <f>I44*0.21</f>
        <v>0</v>
      </c>
      <c r="P44">
        <v>3</v>
      </c>
    </row>
    <row r="45" ht="60">
      <c r="A45" s="36" t="s">
        <v>47</v>
      </c>
      <c r="B45" s="43"/>
      <c r="C45" s="44"/>
      <c r="D45" s="44"/>
      <c r="E45" s="38" t="s">
        <v>151</v>
      </c>
      <c r="F45" s="44"/>
      <c r="G45" s="44"/>
      <c r="H45" s="44"/>
      <c r="I45" s="44"/>
      <c r="J45" s="45"/>
    </row>
    <row r="46" ht="409.5">
      <c r="A46" s="36" t="s">
        <v>51</v>
      </c>
      <c r="B46" s="43"/>
      <c r="C46" s="44"/>
      <c r="D46" s="44"/>
      <c r="E46" s="38" t="s">
        <v>152</v>
      </c>
      <c r="F46" s="44"/>
      <c r="G46" s="44"/>
      <c r="H46" s="44"/>
      <c r="I46" s="44"/>
      <c r="J46" s="45"/>
    </row>
    <row r="47">
      <c r="A47" s="36" t="s">
        <v>42</v>
      </c>
      <c r="B47" s="36">
        <v>11</v>
      </c>
      <c r="C47" s="37" t="s">
        <v>153</v>
      </c>
      <c r="D47" s="36" t="s">
        <v>44</v>
      </c>
      <c r="E47" s="38" t="s">
        <v>154</v>
      </c>
      <c r="F47" s="39" t="s">
        <v>101</v>
      </c>
      <c r="G47" s="40">
        <v>381.77999999999997</v>
      </c>
      <c r="H47" s="41">
        <v>0</v>
      </c>
      <c r="I47" s="41">
        <f>ROUND(G47*H47,P4)</f>
        <v>0</v>
      </c>
      <c r="J47" s="36"/>
      <c r="O47" s="42">
        <f>I47*0.21</f>
        <v>0</v>
      </c>
      <c r="P47">
        <v>3</v>
      </c>
    </row>
    <row r="48" ht="45">
      <c r="A48" s="36" t="s">
        <v>47</v>
      </c>
      <c r="B48" s="43"/>
      <c r="C48" s="44"/>
      <c r="D48" s="44"/>
      <c r="E48" s="38" t="s">
        <v>155</v>
      </c>
      <c r="F48" s="44"/>
      <c r="G48" s="44"/>
      <c r="H48" s="44"/>
      <c r="I48" s="44"/>
      <c r="J48" s="45"/>
    </row>
    <row r="49" ht="375">
      <c r="A49" s="36" t="s">
        <v>51</v>
      </c>
      <c r="B49" s="43"/>
      <c r="C49" s="44"/>
      <c r="D49" s="44"/>
      <c r="E49" s="38" t="s">
        <v>156</v>
      </c>
      <c r="F49" s="44"/>
      <c r="G49" s="44"/>
      <c r="H49" s="44"/>
      <c r="I49" s="44"/>
      <c r="J49" s="45"/>
    </row>
    <row r="50">
      <c r="A50" s="36" t="s">
        <v>42</v>
      </c>
      <c r="B50" s="36">
        <v>12</v>
      </c>
      <c r="C50" s="37" t="s">
        <v>157</v>
      </c>
      <c r="D50" s="36" t="s">
        <v>44</v>
      </c>
      <c r="E50" s="38" t="s">
        <v>158</v>
      </c>
      <c r="F50" s="39" t="s">
        <v>101</v>
      </c>
      <c r="G50" s="40">
        <v>8.9199999999999999</v>
      </c>
      <c r="H50" s="41">
        <v>0</v>
      </c>
      <c r="I50" s="41">
        <f>ROUND(G50*H50,P4)</f>
        <v>0</v>
      </c>
      <c r="J50" s="36"/>
      <c r="O50" s="42">
        <f>I50*0.21</f>
        <v>0</v>
      </c>
      <c r="P50">
        <v>3</v>
      </c>
    </row>
    <row r="51">
      <c r="A51" s="36" t="s">
        <v>47</v>
      </c>
      <c r="B51" s="43"/>
      <c r="C51" s="44"/>
      <c r="D51" s="44"/>
      <c r="E51" s="38" t="s">
        <v>159</v>
      </c>
      <c r="F51" s="44"/>
      <c r="G51" s="44"/>
      <c r="H51" s="44"/>
      <c r="I51" s="44"/>
      <c r="J51" s="45"/>
    </row>
    <row r="52" ht="315">
      <c r="A52" s="36" t="s">
        <v>51</v>
      </c>
      <c r="B52" s="43"/>
      <c r="C52" s="44"/>
      <c r="D52" s="44"/>
      <c r="E52" s="38" t="s">
        <v>160</v>
      </c>
      <c r="F52" s="44"/>
      <c r="G52" s="44"/>
      <c r="H52" s="44"/>
      <c r="I52" s="44"/>
      <c r="J52" s="45"/>
    </row>
    <row r="53">
      <c r="A53" s="36" t="s">
        <v>42</v>
      </c>
      <c r="B53" s="36">
        <v>13</v>
      </c>
      <c r="C53" s="37" t="s">
        <v>161</v>
      </c>
      <c r="D53" s="36" t="s">
        <v>44</v>
      </c>
      <c r="E53" s="38" t="s">
        <v>162</v>
      </c>
      <c r="F53" s="39" t="s">
        <v>109</v>
      </c>
      <c r="G53" s="40">
        <v>677.21000000000004</v>
      </c>
      <c r="H53" s="41">
        <v>0</v>
      </c>
      <c r="I53" s="41">
        <f>ROUND(G53*H53,P4)</f>
        <v>0</v>
      </c>
      <c r="J53" s="36"/>
      <c r="O53" s="42">
        <f>I53*0.21</f>
        <v>0</v>
      </c>
      <c r="P53">
        <v>3</v>
      </c>
    </row>
    <row r="54">
      <c r="A54" s="36" t="s">
        <v>47</v>
      </c>
      <c r="B54" s="43"/>
      <c r="C54" s="44"/>
      <c r="D54" s="44"/>
      <c r="E54" s="38" t="s">
        <v>159</v>
      </c>
      <c r="F54" s="44"/>
      <c r="G54" s="44"/>
      <c r="H54" s="44"/>
      <c r="I54" s="44"/>
      <c r="J54" s="45"/>
    </row>
    <row r="55" ht="30">
      <c r="A55" s="36" t="s">
        <v>51</v>
      </c>
      <c r="B55" s="43"/>
      <c r="C55" s="44"/>
      <c r="D55" s="44"/>
      <c r="E55" s="38" t="s">
        <v>163</v>
      </c>
      <c r="F55" s="44"/>
      <c r="G55" s="44"/>
      <c r="H55" s="44"/>
      <c r="I55" s="44"/>
      <c r="J55" s="45"/>
    </row>
    <row r="56">
      <c r="A56" s="36" t="s">
        <v>42</v>
      </c>
      <c r="B56" s="36">
        <v>14</v>
      </c>
      <c r="C56" s="37" t="s">
        <v>164</v>
      </c>
      <c r="D56" s="36" t="s">
        <v>44</v>
      </c>
      <c r="E56" s="38" t="s">
        <v>165</v>
      </c>
      <c r="F56" s="39" t="s">
        <v>109</v>
      </c>
      <c r="G56" s="40">
        <v>344.54000000000002</v>
      </c>
      <c r="H56" s="41">
        <v>0</v>
      </c>
      <c r="I56" s="41">
        <f>ROUND(G56*H56,P4)</f>
        <v>0</v>
      </c>
      <c r="J56" s="36"/>
      <c r="O56" s="42">
        <f>I56*0.21</f>
        <v>0</v>
      </c>
      <c r="P56">
        <v>3</v>
      </c>
    </row>
    <row r="57" ht="30">
      <c r="A57" s="36" t="s">
        <v>47</v>
      </c>
      <c r="B57" s="43"/>
      <c r="C57" s="44"/>
      <c r="D57" s="44"/>
      <c r="E57" s="38" t="s">
        <v>166</v>
      </c>
      <c r="F57" s="44"/>
      <c r="G57" s="44"/>
      <c r="H57" s="44"/>
      <c r="I57" s="44"/>
      <c r="J57" s="45"/>
    </row>
    <row r="58">
      <c r="A58" s="36" t="s">
        <v>49</v>
      </c>
      <c r="B58" s="43"/>
      <c r="C58" s="44"/>
      <c r="D58" s="44"/>
      <c r="E58" s="46" t="s">
        <v>167</v>
      </c>
      <c r="F58" s="44"/>
      <c r="G58" s="44"/>
      <c r="H58" s="44"/>
      <c r="I58" s="44"/>
      <c r="J58" s="45"/>
    </row>
    <row r="59" ht="45">
      <c r="A59" s="36" t="s">
        <v>51</v>
      </c>
      <c r="B59" s="43"/>
      <c r="C59" s="44"/>
      <c r="D59" s="44"/>
      <c r="E59" s="38" t="s">
        <v>168</v>
      </c>
      <c r="F59" s="44"/>
      <c r="G59" s="44"/>
      <c r="H59" s="44"/>
      <c r="I59" s="44"/>
      <c r="J59" s="45"/>
    </row>
    <row r="60">
      <c r="A60" s="36" t="s">
        <v>42</v>
      </c>
      <c r="B60" s="36">
        <v>15</v>
      </c>
      <c r="C60" s="37" t="s">
        <v>169</v>
      </c>
      <c r="D60" s="36" t="s">
        <v>44</v>
      </c>
      <c r="E60" s="38" t="s">
        <v>170</v>
      </c>
      <c r="F60" s="39" t="s">
        <v>109</v>
      </c>
      <c r="G60" s="40">
        <v>344.54000000000002</v>
      </c>
      <c r="H60" s="41">
        <v>0</v>
      </c>
      <c r="I60" s="41">
        <f>ROUND(G60*H60,P4)</f>
        <v>0</v>
      </c>
      <c r="J60" s="36"/>
      <c r="O60" s="42">
        <f>I60*0.21</f>
        <v>0</v>
      </c>
      <c r="P60">
        <v>3</v>
      </c>
    </row>
    <row r="61">
      <c r="A61" s="36" t="s">
        <v>47</v>
      </c>
      <c r="B61" s="43"/>
      <c r="C61" s="44"/>
      <c r="D61" s="44"/>
      <c r="E61" s="38" t="s">
        <v>171</v>
      </c>
      <c r="F61" s="44"/>
      <c r="G61" s="44"/>
      <c r="H61" s="44"/>
      <c r="I61" s="44"/>
      <c r="J61" s="45"/>
    </row>
    <row r="62" ht="30">
      <c r="A62" s="36" t="s">
        <v>51</v>
      </c>
      <c r="B62" s="43"/>
      <c r="C62" s="44"/>
      <c r="D62" s="44"/>
      <c r="E62" s="38" t="s">
        <v>172</v>
      </c>
      <c r="F62" s="44"/>
      <c r="G62" s="44"/>
      <c r="H62" s="44"/>
      <c r="I62" s="44"/>
      <c r="J62" s="45"/>
    </row>
    <row r="63">
      <c r="A63" s="36" t="s">
        <v>42</v>
      </c>
      <c r="B63" s="36">
        <v>16</v>
      </c>
      <c r="C63" s="37" t="s">
        <v>173</v>
      </c>
      <c r="D63" s="36" t="s">
        <v>44</v>
      </c>
      <c r="E63" s="38" t="s">
        <v>174</v>
      </c>
      <c r="F63" s="39" t="s">
        <v>109</v>
      </c>
      <c r="G63" s="40">
        <v>344.54000000000002</v>
      </c>
      <c r="H63" s="41">
        <v>0</v>
      </c>
      <c r="I63" s="41">
        <f>ROUND(G63*H63,P4)</f>
        <v>0</v>
      </c>
      <c r="J63" s="36"/>
      <c r="O63" s="42">
        <f>I63*0.21</f>
        <v>0</v>
      </c>
      <c r="P63">
        <v>3</v>
      </c>
    </row>
    <row r="64">
      <c r="A64" s="36" t="s">
        <v>47</v>
      </c>
      <c r="B64" s="43"/>
      <c r="C64" s="44"/>
      <c r="D64" s="44"/>
      <c r="E64" s="47" t="s">
        <v>44</v>
      </c>
      <c r="F64" s="44"/>
      <c r="G64" s="44"/>
      <c r="H64" s="44"/>
      <c r="I64" s="44"/>
      <c r="J64" s="45"/>
    </row>
    <row r="65">
      <c r="A65" s="36" t="s">
        <v>49</v>
      </c>
      <c r="B65" s="43"/>
      <c r="C65" s="44"/>
      <c r="D65" s="44"/>
      <c r="E65" s="46" t="s">
        <v>175</v>
      </c>
      <c r="F65" s="44"/>
      <c r="G65" s="44"/>
      <c r="H65" s="44"/>
      <c r="I65" s="44"/>
      <c r="J65" s="45"/>
    </row>
    <row r="66" ht="45">
      <c r="A66" s="36" t="s">
        <v>51</v>
      </c>
      <c r="B66" s="43"/>
      <c r="C66" s="44"/>
      <c r="D66" s="44"/>
      <c r="E66" s="38" t="s">
        <v>176</v>
      </c>
      <c r="F66" s="44"/>
      <c r="G66" s="44"/>
      <c r="H66" s="44"/>
      <c r="I66" s="44"/>
      <c r="J66" s="45"/>
    </row>
    <row r="67">
      <c r="A67" s="36" t="s">
        <v>42</v>
      </c>
      <c r="B67" s="36">
        <v>17</v>
      </c>
      <c r="C67" s="37" t="s">
        <v>177</v>
      </c>
      <c r="D67" s="36" t="s">
        <v>44</v>
      </c>
      <c r="E67" s="38" t="s">
        <v>178</v>
      </c>
      <c r="F67" s="39" t="s">
        <v>109</v>
      </c>
      <c r="G67" s="40">
        <v>344.54000000000002</v>
      </c>
      <c r="H67" s="41">
        <v>0</v>
      </c>
      <c r="I67" s="41">
        <f>ROUND(G67*H67,P4)</f>
        <v>0</v>
      </c>
      <c r="J67" s="36"/>
      <c r="O67" s="42">
        <f>I67*0.21</f>
        <v>0</v>
      </c>
      <c r="P67">
        <v>3</v>
      </c>
    </row>
    <row r="68">
      <c r="A68" s="36" t="s">
        <v>47</v>
      </c>
      <c r="B68" s="43"/>
      <c r="C68" s="44"/>
      <c r="D68" s="44"/>
      <c r="E68" s="47" t="s">
        <v>44</v>
      </c>
      <c r="F68" s="44"/>
      <c r="G68" s="44"/>
      <c r="H68" s="44"/>
      <c r="I68" s="44"/>
      <c r="J68" s="45"/>
    </row>
    <row r="69">
      <c r="A69" s="36" t="s">
        <v>49</v>
      </c>
      <c r="B69" s="43"/>
      <c r="C69" s="44"/>
      <c r="D69" s="44"/>
      <c r="E69" s="46" t="s">
        <v>175</v>
      </c>
      <c r="F69" s="44"/>
      <c r="G69" s="44"/>
      <c r="H69" s="44"/>
      <c r="I69" s="44"/>
      <c r="J69" s="45"/>
    </row>
    <row r="70" ht="45">
      <c r="A70" s="36" t="s">
        <v>51</v>
      </c>
      <c r="B70" s="43"/>
      <c r="C70" s="44"/>
      <c r="D70" s="44"/>
      <c r="E70" s="38" t="s">
        <v>179</v>
      </c>
      <c r="F70" s="44"/>
      <c r="G70" s="44"/>
      <c r="H70" s="44"/>
      <c r="I70" s="44"/>
      <c r="J70" s="45"/>
    </row>
    <row r="71">
      <c r="A71" s="30" t="s">
        <v>39</v>
      </c>
      <c r="B71" s="31"/>
      <c r="C71" s="32" t="s">
        <v>58</v>
      </c>
      <c r="D71" s="33"/>
      <c r="E71" s="30" t="s">
        <v>180</v>
      </c>
      <c r="F71" s="33"/>
      <c r="G71" s="33"/>
      <c r="H71" s="33"/>
      <c r="I71" s="34">
        <f>SUMIFS(I72:I74,A72:A74,"P")</f>
        <v>0</v>
      </c>
      <c r="J71" s="35"/>
    </row>
    <row r="72">
      <c r="A72" s="36" t="s">
        <v>42</v>
      </c>
      <c r="B72" s="36">
        <v>18</v>
      </c>
      <c r="C72" s="37" t="s">
        <v>181</v>
      </c>
      <c r="D72" s="36" t="s">
        <v>44</v>
      </c>
      <c r="E72" s="38" t="s">
        <v>182</v>
      </c>
      <c r="F72" s="39" t="s">
        <v>109</v>
      </c>
      <c r="G72" s="40">
        <v>950.64999999999998</v>
      </c>
      <c r="H72" s="41">
        <v>0</v>
      </c>
      <c r="I72" s="41">
        <f>ROUND(G72*H72,P4)</f>
        <v>0</v>
      </c>
      <c r="J72" s="36"/>
      <c r="O72" s="42">
        <f>I72*0.21</f>
        <v>0</v>
      </c>
      <c r="P72">
        <v>3</v>
      </c>
    </row>
    <row r="73" ht="30">
      <c r="A73" s="36" t="s">
        <v>47</v>
      </c>
      <c r="B73" s="43"/>
      <c r="C73" s="44"/>
      <c r="D73" s="44"/>
      <c r="E73" s="38" t="s">
        <v>183</v>
      </c>
      <c r="F73" s="44"/>
      <c r="G73" s="44"/>
      <c r="H73" s="44"/>
      <c r="I73" s="44"/>
      <c r="J73" s="45"/>
    </row>
    <row r="74" ht="120">
      <c r="A74" s="36" t="s">
        <v>51</v>
      </c>
      <c r="B74" s="43"/>
      <c r="C74" s="44"/>
      <c r="D74" s="44"/>
      <c r="E74" s="38" t="s">
        <v>184</v>
      </c>
      <c r="F74" s="44"/>
      <c r="G74" s="44"/>
      <c r="H74" s="44"/>
      <c r="I74" s="44"/>
      <c r="J74" s="45"/>
    </row>
    <row r="75">
      <c r="A75" s="30" t="s">
        <v>39</v>
      </c>
      <c r="B75" s="31"/>
      <c r="C75" s="32" t="s">
        <v>105</v>
      </c>
      <c r="D75" s="33"/>
      <c r="E75" s="30" t="s">
        <v>106</v>
      </c>
      <c r="F75" s="33"/>
      <c r="G75" s="33"/>
      <c r="H75" s="33"/>
      <c r="I75" s="34">
        <f>SUMIFS(I76:I112,A76:A112,"P")</f>
        <v>0</v>
      </c>
      <c r="J75" s="35"/>
    </row>
    <row r="76">
      <c r="A76" s="36" t="s">
        <v>42</v>
      </c>
      <c r="B76" s="36">
        <v>19</v>
      </c>
      <c r="C76" s="37" t="s">
        <v>185</v>
      </c>
      <c r="D76" s="36" t="s">
        <v>54</v>
      </c>
      <c r="E76" s="38" t="s">
        <v>186</v>
      </c>
      <c r="F76" s="39" t="s">
        <v>109</v>
      </c>
      <c r="G76" s="40">
        <v>587.76999999999998</v>
      </c>
      <c r="H76" s="41">
        <v>0</v>
      </c>
      <c r="I76" s="41">
        <f>ROUND(G76*H76,P4)</f>
        <v>0</v>
      </c>
      <c r="J76" s="36"/>
      <c r="O76" s="42">
        <f>I76*0.21</f>
        <v>0</v>
      </c>
      <c r="P76">
        <v>3</v>
      </c>
    </row>
    <row r="77">
      <c r="A77" s="36" t="s">
        <v>47</v>
      </c>
      <c r="B77" s="43"/>
      <c r="C77" s="44"/>
      <c r="D77" s="44"/>
      <c r="E77" s="38" t="s">
        <v>187</v>
      </c>
      <c r="F77" s="44"/>
      <c r="G77" s="44"/>
      <c r="H77" s="44"/>
      <c r="I77" s="44"/>
      <c r="J77" s="45"/>
    </row>
    <row r="78" ht="60">
      <c r="A78" s="36" t="s">
        <v>51</v>
      </c>
      <c r="B78" s="43"/>
      <c r="C78" s="44"/>
      <c r="D78" s="44"/>
      <c r="E78" s="38" t="s">
        <v>188</v>
      </c>
      <c r="F78" s="44"/>
      <c r="G78" s="44"/>
      <c r="H78" s="44"/>
      <c r="I78" s="44"/>
      <c r="J78" s="45"/>
    </row>
    <row r="79">
      <c r="A79" s="36" t="s">
        <v>42</v>
      </c>
      <c r="B79" s="36">
        <v>20</v>
      </c>
      <c r="C79" s="37" t="s">
        <v>185</v>
      </c>
      <c r="D79" s="36" t="s">
        <v>58</v>
      </c>
      <c r="E79" s="38" t="s">
        <v>186</v>
      </c>
      <c r="F79" s="39" t="s">
        <v>109</v>
      </c>
      <c r="G79" s="40">
        <v>664.42999999999995</v>
      </c>
      <c r="H79" s="41">
        <v>0</v>
      </c>
      <c r="I79" s="41">
        <f>ROUND(G79*H79,P4)</f>
        <v>0</v>
      </c>
      <c r="J79" s="36"/>
      <c r="O79" s="42">
        <f>I79*0.21</f>
        <v>0</v>
      </c>
      <c r="P79">
        <v>3</v>
      </c>
    </row>
    <row r="80">
      <c r="A80" s="36" t="s">
        <v>47</v>
      </c>
      <c r="B80" s="43"/>
      <c r="C80" s="44"/>
      <c r="D80" s="44"/>
      <c r="E80" s="38" t="s">
        <v>187</v>
      </c>
      <c r="F80" s="44"/>
      <c r="G80" s="44"/>
      <c r="H80" s="44"/>
      <c r="I80" s="44"/>
      <c r="J80" s="45"/>
    </row>
    <row r="81" ht="60">
      <c r="A81" s="36" t="s">
        <v>51</v>
      </c>
      <c r="B81" s="43"/>
      <c r="C81" s="44"/>
      <c r="D81" s="44"/>
      <c r="E81" s="38" t="s">
        <v>188</v>
      </c>
      <c r="F81" s="44"/>
      <c r="G81" s="44"/>
      <c r="H81" s="44"/>
      <c r="I81" s="44"/>
      <c r="J81" s="45"/>
    </row>
    <row r="82">
      <c r="A82" s="36" t="s">
        <v>42</v>
      </c>
      <c r="B82" s="36">
        <v>21</v>
      </c>
      <c r="C82" s="37" t="s">
        <v>189</v>
      </c>
      <c r="D82" s="36" t="s">
        <v>44</v>
      </c>
      <c r="E82" s="38" t="s">
        <v>190</v>
      </c>
      <c r="F82" s="39" t="s">
        <v>109</v>
      </c>
      <c r="G82" s="40">
        <v>99.150000000000006</v>
      </c>
      <c r="H82" s="41">
        <v>0</v>
      </c>
      <c r="I82" s="41">
        <f>ROUND(G82*H82,P4)</f>
        <v>0</v>
      </c>
      <c r="J82" s="36"/>
      <c r="O82" s="42">
        <f>I82*0.21</f>
        <v>0</v>
      </c>
      <c r="P82">
        <v>3</v>
      </c>
    </row>
    <row r="83" ht="30">
      <c r="A83" s="36" t="s">
        <v>47</v>
      </c>
      <c r="B83" s="43"/>
      <c r="C83" s="44"/>
      <c r="D83" s="44"/>
      <c r="E83" s="38" t="s">
        <v>191</v>
      </c>
      <c r="F83" s="44"/>
      <c r="G83" s="44"/>
      <c r="H83" s="44"/>
      <c r="I83" s="44"/>
      <c r="J83" s="45"/>
    </row>
    <row r="84" ht="120">
      <c r="A84" s="36" t="s">
        <v>51</v>
      </c>
      <c r="B84" s="43"/>
      <c r="C84" s="44"/>
      <c r="D84" s="44"/>
      <c r="E84" s="38" t="s">
        <v>192</v>
      </c>
      <c r="F84" s="44"/>
      <c r="G84" s="44"/>
      <c r="H84" s="44"/>
      <c r="I84" s="44"/>
      <c r="J84" s="45"/>
    </row>
    <row r="85">
      <c r="A85" s="36" t="s">
        <v>42</v>
      </c>
      <c r="B85" s="36">
        <v>22</v>
      </c>
      <c r="C85" s="37" t="s">
        <v>193</v>
      </c>
      <c r="D85" s="36" t="s">
        <v>44</v>
      </c>
      <c r="E85" s="38" t="s">
        <v>194</v>
      </c>
      <c r="F85" s="39" t="s">
        <v>109</v>
      </c>
      <c r="G85" s="40">
        <v>563.30999999999995</v>
      </c>
      <c r="H85" s="41">
        <v>0</v>
      </c>
      <c r="I85" s="41">
        <f>ROUND(G85*H85,P4)</f>
        <v>0</v>
      </c>
      <c r="J85" s="36"/>
      <c r="O85" s="42">
        <f>I85*0.21</f>
        <v>0</v>
      </c>
      <c r="P85">
        <v>3</v>
      </c>
    </row>
    <row r="86" ht="30">
      <c r="A86" s="36" t="s">
        <v>47</v>
      </c>
      <c r="B86" s="43"/>
      <c r="C86" s="44"/>
      <c r="D86" s="44"/>
      <c r="E86" s="38" t="s">
        <v>195</v>
      </c>
      <c r="F86" s="44"/>
      <c r="G86" s="44"/>
      <c r="H86" s="44"/>
      <c r="I86" s="44"/>
      <c r="J86" s="45"/>
    </row>
    <row r="87" ht="45">
      <c r="A87" s="36" t="s">
        <v>49</v>
      </c>
      <c r="B87" s="43"/>
      <c r="C87" s="44"/>
      <c r="D87" s="44"/>
      <c r="E87" s="46" t="s">
        <v>196</v>
      </c>
      <c r="F87" s="44"/>
      <c r="G87" s="44"/>
      <c r="H87" s="44"/>
      <c r="I87" s="44"/>
      <c r="J87" s="45"/>
    </row>
    <row r="88" ht="75">
      <c r="A88" s="36" t="s">
        <v>51</v>
      </c>
      <c r="B88" s="43"/>
      <c r="C88" s="44"/>
      <c r="D88" s="44"/>
      <c r="E88" s="38" t="s">
        <v>112</v>
      </c>
      <c r="F88" s="44"/>
      <c r="G88" s="44"/>
      <c r="H88" s="44"/>
      <c r="I88" s="44"/>
      <c r="J88" s="45"/>
    </row>
    <row r="89">
      <c r="A89" s="36" t="s">
        <v>42</v>
      </c>
      <c r="B89" s="36">
        <v>23</v>
      </c>
      <c r="C89" s="37" t="s">
        <v>197</v>
      </c>
      <c r="D89" s="36" t="s">
        <v>44</v>
      </c>
      <c r="E89" s="38" t="s">
        <v>198</v>
      </c>
      <c r="F89" s="39" t="s">
        <v>109</v>
      </c>
      <c r="G89" s="40">
        <v>1510.49</v>
      </c>
      <c r="H89" s="41">
        <v>0</v>
      </c>
      <c r="I89" s="41">
        <f>ROUND(G89*H89,P4)</f>
        <v>0</v>
      </c>
      <c r="J89" s="36"/>
      <c r="O89" s="42">
        <f>I89*0.21</f>
        <v>0</v>
      </c>
      <c r="P89">
        <v>3</v>
      </c>
    </row>
    <row r="90" ht="30">
      <c r="A90" s="36" t="s">
        <v>47</v>
      </c>
      <c r="B90" s="43"/>
      <c r="C90" s="44"/>
      <c r="D90" s="44"/>
      <c r="E90" s="38" t="s">
        <v>199</v>
      </c>
      <c r="F90" s="44"/>
      <c r="G90" s="44"/>
      <c r="H90" s="44"/>
      <c r="I90" s="44"/>
      <c r="J90" s="45"/>
    </row>
    <row r="91" ht="60">
      <c r="A91" s="36" t="s">
        <v>49</v>
      </c>
      <c r="B91" s="43"/>
      <c r="C91" s="44"/>
      <c r="D91" s="44"/>
      <c r="E91" s="46" t="s">
        <v>200</v>
      </c>
      <c r="F91" s="44"/>
      <c r="G91" s="44"/>
      <c r="H91" s="44"/>
      <c r="I91" s="44"/>
      <c r="J91" s="45"/>
    </row>
    <row r="92" ht="75">
      <c r="A92" s="36" t="s">
        <v>51</v>
      </c>
      <c r="B92" s="43"/>
      <c r="C92" s="44"/>
      <c r="D92" s="44"/>
      <c r="E92" s="38" t="s">
        <v>112</v>
      </c>
      <c r="F92" s="44"/>
      <c r="G92" s="44"/>
      <c r="H92" s="44"/>
      <c r="I92" s="44"/>
      <c r="J92" s="45"/>
    </row>
    <row r="93">
      <c r="A93" s="36" t="s">
        <v>42</v>
      </c>
      <c r="B93" s="36">
        <v>24</v>
      </c>
      <c r="C93" s="37" t="s">
        <v>201</v>
      </c>
      <c r="D93" s="36" t="s">
        <v>44</v>
      </c>
      <c r="E93" s="38" t="s">
        <v>202</v>
      </c>
      <c r="F93" s="39" t="s">
        <v>109</v>
      </c>
      <c r="G93" s="40">
        <v>890.89999999999998</v>
      </c>
      <c r="H93" s="41">
        <v>0</v>
      </c>
      <c r="I93" s="41">
        <f>ROUND(G93*H93,P4)</f>
        <v>0</v>
      </c>
      <c r="J93" s="36"/>
      <c r="O93" s="42">
        <f>I93*0.21</f>
        <v>0</v>
      </c>
      <c r="P93">
        <v>3</v>
      </c>
    </row>
    <row r="94" ht="30">
      <c r="A94" s="36" t="s">
        <v>47</v>
      </c>
      <c r="B94" s="43"/>
      <c r="C94" s="44"/>
      <c r="D94" s="44"/>
      <c r="E94" s="38" t="s">
        <v>203</v>
      </c>
      <c r="F94" s="44"/>
      <c r="G94" s="44"/>
      <c r="H94" s="44"/>
      <c r="I94" s="44"/>
      <c r="J94" s="45"/>
    </row>
    <row r="95" ht="60">
      <c r="A95" s="36" t="s">
        <v>49</v>
      </c>
      <c r="B95" s="43"/>
      <c r="C95" s="44"/>
      <c r="D95" s="44"/>
      <c r="E95" s="46" t="s">
        <v>204</v>
      </c>
      <c r="F95" s="44"/>
      <c r="G95" s="44"/>
      <c r="H95" s="44"/>
      <c r="I95" s="44"/>
      <c r="J95" s="45"/>
    </row>
    <row r="96" ht="165">
      <c r="A96" s="36" t="s">
        <v>51</v>
      </c>
      <c r="B96" s="43"/>
      <c r="C96" s="44"/>
      <c r="D96" s="44"/>
      <c r="E96" s="38" t="s">
        <v>205</v>
      </c>
      <c r="F96" s="44"/>
      <c r="G96" s="44"/>
      <c r="H96" s="44"/>
      <c r="I96" s="44"/>
      <c r="J96" s="45"/>
    </row>
    <row r="97">
      <c r="A97" s="36" t="s">
        <v>42</v>
      </c>
      <c r="B97" s="36">
        <v>25</v>
      </c>
      <c r="C97" s="37" t="s">
        <v>206</v>
      </c>
      <c r="D97" s="36" t="s">
        <v>44</v>
      </c>
      <c r="E97" s="38" t="s">
        <v>207</v>
      </c>
      <c r="F97" s="39" t="s">
        <v>109</v>
      </c>
      <c r="G97" s="40">
        <v>586.41800000000001</v>
      </c>
      <c r="H97" s="41">
        <v>0</v>
      </c>
      <c r="I97" s="41">
        <f>ROUND(G97*H97,P4)</f>
        <v>0</v>
      </c>
      <c r="J97" s="36"/>
      <c r="O97" s="42">
        <f>I97*0.21</f>
        <v>0</v>
      </c>
      <c r="P97">
        <v>3</v>
      </c>
    </row>
    <row r="98" ht="30">
      <c r="A98" s="36" t="s">
        <v>47</v>
      </c>
      <c r="B98" s="43"/>
      <c r="C98" s="44"/>
      <c r="D98" s="44"/>
      <c r="E98" s="38" t="s">
        <v>208</v>
      </c>
      <c r="F98" s="44"/>
      <c r="G98" s="44"/>
      <c r="H98" s="44"/>
      <c r="I98" s="44"/>
      <c r="J98" s="45"/>
    </row>
    <row r="99" ht="60">
      <c r="A99" s="36" t="s">
        <v>49</v>
      </c>
      <c r="B99" s="43"/>
      <c r="C99" s="44"/>
      <c r="D99" s="44"/>
      <c r="E99" s="46" t="s">
        <v>209</v>
      </c>
      <c r="F99" s="44"/>
      <c r="G99" s="44"/>
      <c r="H99" s="44"/>
      <c r="I99" s="44"/>
      <c r="J99" s="45"/>
    </row>
    <row r="100" ht="165">
      <c r="A100" s="36" t="s">
        <v>51</v>
      </c>
      <c r="B100" s="43"/>
      <c r="C100" s="44"/>
      <c r="D100" s="44"/>
      <c r="E100" s="38" t="s">
        <v>205</v>
      </c>
      <c r="F100" s="44"/>
      <c r="G100" s="44"/>
      <c r="H100" s="44"/>
      <c r="I100" s="44"/>
      <c r="J100" s="45"/>
    </row>
    <row r="101">
      <c r="A101" s="36" t="s">
        <v>42</v>
      </c>
      <c r="B101" s="36">
        <v>26</v>
      </c>
      <c r="C101" s="37" t="s">
        <v>210</v>
      </c>
      <c r="D101" s="36" t="s">
        <v>44</v>
      </c>
      <c r="E101" s="38" t="s">
        <v>211</v>
      </c>
      <c r="F101" s="39" t="s">
        <v>109</v>
      </c>
      <c r="G101" s="40">
        <v>547.98000000000002</v>
      </c>
      <c r="H101" s="41">
        <v>0</v>
      </c>
      <c r="I101" s="41">
        <f>ROUND(G101*H101,P4)</f>
        <v>0</v>
      </c>
      <c r="J101" s="36"/>
      <c r="O101" s="42">
        <f>I101*0.21</f>
        <v>0</v>
      </c>
      <c r="P101">
        <v>3</v>
      </c>
    </row>
    <row r="102" ht="30">
      <c r="A102" s="36" t="s">
        <v>47</v>
      </c>
      <c r="B102" s="43"/>
      <c r="C102" s="44"/>
      <c r="D102" s="44"/>
      <c r="E102" s="38" t="s">
        <v>212</v>
      </c>
      <c r="F102" s="44"/>
      <c r="G102" s="44"/>
      <c r="H102" s="44"/>
      <c r="I102" s="44"/>
      <c r="J102" s="45"/>
    </row>
    <row r="103" ht="45">
      <c r="A103" s="36" t="s">
        <v>49</v>
      </c>
      <c r="B103" s="43"/>
      <c r="C103" s="44"/>
      <c r="D103" s="44"/>
      <c r="E103" s="46" t="s">
        <v>213</v>
      </c>
      <c r="F103" s="44"/>
      <c r="G103" s="44"/>
      <c r="H103" s="44"/>
      <c r="I103" s="44"/>
      <c r="J103" s="45"/>
    </row>
    <row r="104" ht="165">
      <c r="A104" s="36" t="s">
        <v>51</v>
      </c>
      <c r="B104" s="43"/>
      <c r="C104" s="44"/>
      <c r="D104" s="44"/>
      <c r="E104" s="38" t="s">
        <v>205</v>
      </c>
      <c r="F104" s="44"/>
      <c r="G104" s="44"/>
      <c r="H104" s="44"/>
      <c r="I104" s="44"/>
      <c r="J104" s="45"/>
    </row>
    <row r="105">
      <c r="A105" s="36" t="s">
        <v>42</v>
      </c>
      <c r="B105" s="36">
        <v>27</v>
      </c>
      <c r="C105" s="37" t="s">
        <v>214</v>
      </c>
      <c r="D105" s="36" t="s">
        <v>44</v>
      </c>
      <c r="E105" s="38" t="s">
        <v>215</v>
      </c>
      <c r="F105" s="39" t="s">
        <v>109</v>
      </c>
      <c r="G105" s="40">
        <v>563.30999999999995</v>
      </c>
      <c r="H105" s="41">
        <v>0</v>
      </c>
      <c r="I105" s="41">
        <f>ROUND(G105*H105,P4)</f>
        <v>0</v>
      </c>
      <c r="J105" s="36"/>
      <c r="O105" s="42">
        <f>I105*0.21</f>
        <v>0</v>
      </c>
      <c r="P105">
        <v>3</v>
      </c>
    </row>
    <row r="106" ht="30">
      <c r="A106" s="36" t="s">
        <v>47</v>
      </c>
      <c r="B106" s="43"/>
      <c r="C106" s="44"/>
      <c r="D106" s="44"/>
      <c r="E106" s="38" t="s">
        <v>216</v>
      </c>
      <c r="F106" s="44"/>
      <c r="G106" s="44"/>
      <c r="H106" s="44"/>
      <c r="I106" s="44"/>
      <c r="J106" s="45"/>
    </row>
    <row r="107" ht="45">
      <c r="A107" s="36" t="s">
        <v>49</v>
      </c>
      <c r="B107" s="43"/>
      <c r="C107" s="44"/>
      <c r="D107" s="44"/>
      <c r="E107" s="46" t="s">
        <v>217</v>
      </c>
      <c r="F107" s="44"/>
      <c r="G107" s="44"/>
      <c r="H107" s="44"/>
      <c r="I107" s="44"/>
      <c r="J107" s="45"/>
    </row>
    <row r="108" ht="30">
      <c r="A108" s="36" t="s">
        <v>51</v>
      </c>
      <c r="B108" s="43"/>
      <c r="C108" s="44"/>
      <c r="D108" s="44"/>
      <c r="E108" s="38" t="s">
        <v>218</v>
      </c>
      <c r="F108" s="44"/>
      <c r="G108" s="44"/>
      <c r="H108" s="44"/>
      <c r="I108" s="44"/>
      <c r="J108" s="45"/>
    </row>
    <row r="109">
      <c r="A109" s="36" t="s">
        <v>42</v>
      </c>
      <c r="B109" s="36">
        <v>28</v>
      </c>
      <c r="C109" s="37" t="s">
        <v>219</v>
      </c>
      <c r="D109" s="36" t="s">
        <v>44</v>
      </c>
      <c r="E109" s="38" t="s">
        <v>220</v>
      </c>
      <c r="F109" s="39" t="s">
        <v>221</v>
      </c>
      <c r="G109" s="40">
        <v>99.599999999999994</v>
      </c>
      <c r="H109" s="41">
        <v>0</v>
      </c>
      <c r="I109" s="41">
        <f>ROUND(G109*H109,P4)</f>
        <v>0</v>
      </c>
      <c r="J109" s="36"/>
      <c r="O109" s="42">
        <f>I109*0.21</f>
        <v>0</v>
      </c>
      <c r="P109">
        <v>3</v>
      </c>
    </row>
    <row r="110" ht="45">
      <c r="A110" s="36" t="s">
        <v>47</v>
      </c>
      <c r="B110" s="43"/>
      <c r="C110" s="44"/>
      <c r="D110" s="44"/>
      <c r="E110" s="38" t="s">
        <v>222</v>
      </c>
      <c r="F110" s="44"/>
      <c r="G110" s="44"/>
      <c r="H110" s="44"/>
      <c r="I110" s="44"/>
      <c r="J110" s="45"/>
    </row>
    <row r="111" ht="60">
      <c r="A111" s="36" t="s">
        <v>49</v>
      </c>
      <c r="B111" s="43"/>
      <c r="C111" s="44"/>
      <c r="D111" s="44"/>
      <c r="E111" s="46" t="s">
        <v>223</v>
      </c>
      <c r="F111" s="44"/>
      <c r="G111" s="44"/>
      <c r="H111" s="44"/>
      <c r="I111" s="44"/>
      <c r="J111" s="45"/>
    </row>
    <row r="112" ht="45">
      <c r="A112" s="36" t="s">
        <v>51</v>
      </c>
      <c r="B112" s="43"/>
      <c r="C112" s="44"/>
      <c r="D112" s="44"/>
      <c r="E112" s="38" t="s">
        <v>224</v>
      </c>
      <c r="F112" s="44"/>
      <c r="G112" s="44"/>
      <c r="H112" s="44"/>
      <c r="I112" s="44"/>
      <c r="J112" s="45"/>
    </row>
    <row r="113">
      <c r="A113" s="30" t="s">
        <v>39</v>
      </c>
      <c r="B113" s="31"/>
      <c r="C113" s="32" t="s">
        <v>225</v>
      </c>
      <c r="D113" s="33"/>
      <c r="E113" s="30" t="s">
        <v>226</v>
      </c>
      <c r="F113" s="33"/>
      <c r="G113" s="33"/>
      <c r="H113" s="33"/>
      <c r="I113" s="34">
        <f>SUMIFS(I114:I141,A114:A141,"P")</f>
        <v>0</v>
      </c>
      <c r="J113" s="35"/>
    </row>
    <row r="114">
      <c r="A114" s="36" t="s">
        <v>42</v>
      </c>
      <c r="B114" s="36">
        <v>29</v>
      </c>
      <c r="C114" s="37" t="s">
        <v>227</v>
      </c>
      <c r="D114" s="36" t="s">
        <v>44</v>
      </c>
      <c r="E114" s="38" t="s">
        <v>228</v>
      </c>
      <c r="F114" s="39" t="s">
        <v>62</v>
      </c>
      <c r="G114" s="40">
        <v>2</v>
      </c>
      <c r="H114" s="41">
        <v>0</v>
      </c>
      <c r="I114" s="41">
        <f>ROUND(G114*H114,P4)</f>
        <v>0</v>
      </c>
      <c r="J114" s="36"/>
      <c r="O114" s="42">
        <f>I114*0.21</f>
        <v>0</v>
      </c>
      <c r="P114">
        <v>3</v>
      </c>
    </row>
    <row r="115">
      <c r="A115" s="36" t="s">
        <v>47</v>
      </c>
      <c r="B115" s="43"/>
      <c r="C115" s="44"/>
      <c r="D115" s="44"/>
      <c r="E115" s="47" t="s">
        <v>44</v>
      </c>
      <c r="F115" s="44"/>
      <c r="G115" s="44"/>
      <c r="H115" s="44"/>
      <c r="I115" s="44"/>
      <c r="J115" s="45"/>
    </row>
    <row r="116" ht="30">
      <c r="A116" s="36" t="s">
        <v>51</v>
      </c>
      <c r="B116" s="43"/>
      <c r="C116" s="44"/>
      <c r="D116" s="44"/>
      <c r="E116" s="38" t="s">
        <v>229</v>
      </c>
      <c r="F116" s="44"/>
      <c r="G116" s="44"/>
      <c r="H116" s="44"/>
      <c r="I116" s="44"/>
      <c r="J116" s="45"/>
    </row>
    <row r="117" ht="30">
      <c r="A117" s="36" t="s">
        <v>42</v>
      </c>
      <c r="B117" s="36">
        <v>30</v>
      </c>
      <c r="C117" s="37" t="s">
        <v>230</v>
      </c>
      <c r="D117" s="36" t="s">
        <v>44</v>
      </c>
      <c r="E117" s="38" t="s">
        <v>231</v>
      </c>
      <c r="F117" s="39" t="s">
        <v>62</v>
      </c>
      <c r="G117" s="40">
        <v>4</v>
      </c>
      <c r="H117" s="41">
        <v>0</v>
      </c>
      <c r="I117" s="41">
        <f>ROUND(G117*H117,P4)</f>
        <v>0</v>
      </c>
      <c r="J117" s="36"/>
      <c r="O117" s="42">
        <f>I117*0.21</f>
        <v>0</v>
      </c>
      <c r="P117">
        <v>3</v>
      </c>
    </row>
    <row r="118" ht="30">
      <c r="A118" s="36" t="s">
        <v>47</v>
      </c>
      <c r="B118" s="43"/>
      <c r="C118" s="44"/>
      <c r="D118" s="44"/>
      <c r="E118" s="38" t="s">
        <v>232</v>
      </c>
      <c r="F118" s="44"/>
      <c r="G118" s="44"/>
      <c r="H118" s="44"/>
      <c r="I118" s="44"/>
      <c r="J118" s="45"/>
    </row>
    <row r="119" ht="30">
      <c r="A119" s="36" t="s">
        <v>51</v>
      </c>
      <c r="B119" s="43"/>
      <c r="C119" s="44"/>
      <c r="D119" s="44"/>
      <c r="E119" s="38" t="s">
        <v>233</v>
      </c>
      <c r="F119" s="44"/>
      <c r="G119" s="44"/>
      <c r="H119" s="44"/>
      <c r="I119" s="44"/>
      <c r="J119" s="45"/>
    </row>
    <row r="120" ht="30">
      <c r="A120" s="36" t="s">
        <v>42</v>
      </c>
      <c r="B120" s="36">
        <v>31</v>
      </c>
      <c r="C120" s="37" t="s">
        <v>234</v>
      </c>
      <c r="D120" s="36" t="s">
        <v>44</v>
      </c>
      <c r="E120" s="38" t="s">
        <v>235</v>
      </c>
      <c r="F120" s="39" t="s">
        <v>62</v>
      </c>
      <c r="G120" s="40">
        <v>5</v>
      </c>
      <c r="H120" s="41">
        <v>0</v>
      </c>
      <c r="I120" s="41">
        <f>ROUND(G120*H120,P4)</f>
        <v>0</v>
      </c>
      <c r="J120" s="36"/>
      <c r="O120" s="42">
        <f>I120*0.21</f>
        <v>0</v>
      </c>
      <c r="P120">
        <v>3</v>
      </c>
    </row>
    <row r="121">
      <c r="A121" s="36" t="s">
        <v>47</v>
      </c>
      <c r="B121" s="43"/>
      <c r="C121" s="44"/>
      <c r="D121" s="44"/>
      <c r="E121" s="38" t="s">
        <v>236</v>
      </c>
      <c r="F121" s="44"/>
      <c r="G121" s="44"/>
      <c r="H121" s="44"/>
      <c r="I121" s="44"/>
      <c r="J121" s="45"/>
    </row>
    <row r="122" ht="30">
      <c r="A122" s="36" t="s">
        <v>51</v>
      </c>
      <c r="B122" s="43"/>
      <c r="C122" s="44"/>
      <c r="D122" s="44"/>
      <c r="E122" s="38" t="s">
        <v>237</v>
      </c>
      <c r="F122" s="44"/>
      <c r="G122" s="44"/>
      <c r="H122" s="44"/>
      <c r="I122" s="44"/>
      <c r="J122" s="45"/>
    </row>
    <row r="123" ht="30">
      <c r="A123" s="36" t="s">
        <v>42</v>
      </c>
      <c r="B123" s="36">
        <v>32</v>
      </c>
      <c r="C123" s="37" t="s">
        <v>238</v>
      </c>
      <c r="D123" s="36" t="s">
        <v>44</v>
      </c>
      <c r="E123" s="38" t="s">
        <v>239</v>
      </c>
      <c r="F123" s="39" t="s">
        <v>62</v>
      </c>
      <c r="G123" s="40">
        <v>5</v>
      </c>
      <c r="H123" s="41">
        <v>0</v>
      </c>
      <c r="I123" s="41">
        <f>ROUND(G123*H123,P4)</f>
        <v>0</v>
      </c>
      <c r="J123" s="36"/>
      <c r="O123" s="42">
        <f>I123*0.21</f>
        <v>0</v>
      </c>
      <c r="P123">
        <v>3</v>
      </c>
    </row>
    <row r="124">
      <c r="A124" s="36" t="s">
        <v>47</v>
      </c>
      <c r="B124" s="43"/>
      <c r="C124" s="44"/>
      <c r="D124" s="44"/>
      <c r="E124" s="38" t="s">
        <v>240</v>
      </c>
      <c r="F124" s="44"/>
      <c r="G124" s="44"/>
      <c r="H124" s="44"/>
      <c r="I124" s="44"/>
      <c r="J124" s="45"/>
    </row>
    <row r="125" ht="45">
      <c r="A125" s="36" t="s">
        <v>51</v>
      </c>
      <c r="B125" s="43"/>
      <c r="C125" s="44"/>
      <c r="D125" s="44"/>
      <c r="E125" s="38" t="s">
        <v>241</v>
      </c>
      <c r="F125" s="44"/>
      <c r="G125" s="44"/>
      <c r="H125" s="44"/>
      <c r="I125" s="44"/>
      <c r="J125" s="45"/>
    </row>
    <row r="126" ht="30">
      <c r="A126" s="36" t="s">
        <v>42</v>
      </c>
      <c r="B126" s="36">
        <v>33</v>
      </c>
      <c r="C126" s="37" t="s">
        <v>242</v>
      </c>
      <c r="D126" s="36" t="s">
        <v>44</v>
      </c>
      <c r="E126" s="38" t="s">
        <v>243</v>
      </c>
      <c r="F126" s="39" t="s">
        <v>109</v>
      </c>
      <c r="G126" s="40">
        <v>37.225999999999999</v>
      </c>
      <c r="H126" s="41">
        <v>0</v>
      </c>
      <c r="I126" s="41">
        <f>ROUND(G126*H126,P4)</f>
        <v>0</v>
      </c>
      <c r="J126" s="36"/>
      <c r="O126" s="42">
        <f>I126*0.21</f>
        <v>0</v>
      </c>
      <c r="P126">
        <v>3</v>
      </c>
    </row>
    <row r="127" ht="30">
      <c r="A127" s="36" t="s">
        <v>47</v>
      </c>
      <c r="B127" s="43"/>
      <c r="C127" s="44"/>
      <c r="D127" s="44"/>
      <c r="E127" s="38" t="s">
        <v>244</v>
      </c>
      <c r="F127" s="44"/>
      <c r="G127" s="44"/>
      <c r="H127" s="44"/>
      <c r="I127" s="44"/>
      <c r="J127" s="45"/>
    </row>
    <row r="128" ht="45">
      <c r="A128" s="36" t="s">
        <v>49</v>
      </c>
      <c r="B128" s="43"/>
      <c r="C128" s="44"/>
      <c r="D128" s="44"/>
      <c r="E128" s="46" t="s">
        <v>245</v>
      </c>
      <c r="F128" s="44"/>
      <c r="G128" s="44"/>
      <c r="H128" s="44"/>
      <c r="I128" s="44"/>
      <c r="J128" s="45"/>
    </row>
    <row r="129" ht="60">
      <c r="A129" s="36" t="s">
        <v>51</v>
      </c>
      <c r="B129" s="43"/>
      <c r="C129" s="44"/>
      <c r="D129" s="44"/>
      <c r="E129" s="38" t="s">
        <v>246</v>
      </c>
      <c r="F129" s="44"/>
      <c r="G129" s="44"/>
      <c r="H129" s="44"/>
      <c r="I129" s="44"/>
      <c r="J129" s="45"/>
    </row>
    <row r="130">
      <c r="A130" s="36" t="s">
        <v>42</v>
      </c>
      <c r="B130" s="36">
        <v>34</v>
      </c>
      <c r="C130" s="37" t="s">
        <v>247</v>
      </c>
      <c r="D130" s="36" t="s">
        <v>44</v>
      </c>
      <c r="E130" s="38" t="s">
        <v>248</v>
      </c>
      <c r="F130" s="39" t="s">
        <v>109</v>
      </c>
      <c r="G130" s="40">
        <v>37.225999999999999</v>
      </c>
      <c r="H130" s="41">
        <v>0</v>
      </c>
      <c r="I130" s="41">
        <f>ROUND(G130*H130,P4)</f>
        <v>0</v>
      </c>
      <c r="J130" s="36"/>
      <c r="O130" s="42">
        <f>I130*0.21</f>
        <v>0</v>
      </c>
      <c r="P130">
        <v>3</v>
      </c>
    </row>
    <row r="131" ht="30">
      <c r="A131" s="36" t="s">
        <v>47</v>
      </c>
      <c r="B131" s="43"/>
      <c r="C131" s="44"/>
      <c r="D131" s="44"/>
      <c r="E131" s="38" t="s">
        <v>249</v>
      </c>
      <c r="F131" s="44"/>
      <c r="G131" s="44"/>
      <c r="H131" s="44"/>
      <c r="I131" s="44"/>
      <c r="J131" s="45"/>
    </row>
    <row r="132" ht="45">
      <c r="A132" s="36" t="s">
        <v>49</v>
      </c>
      <c r="B132" s="43"/>
      <c r="C132" s="44"/>
      <c r="D132" s="44"/>
      <c r="E132" s="46" t="s">
        <v>245</v>
      </c>
      <c r="F132" s="44"/>
      <c r="G132" s="44"/>
      <c r="H132" s="44"/>
      <c r="I132" s="44"/>
      <c r="J132" s="45"/>
    </row>
    <row r="133" ht="60">
      <c r="A133" s="36" t="s">
        <v>51</v>
      </c>
      <c r="B133" s="43"/>
      <c r="C133" s="44"/>
      <c r="D133" s="44"/>
      <c r="E133" s="38" t="s">
        <v>246</v>
      </c>
      <c r="F133" s="44"/>
      <c r="G133" s="44"/>
      <c r="H133" s="44"/>
      <c r="I133" s="44"/>
      <c r="J133" s="45"/>
    </row>
    <row r="134">
      <c r="A134" s="36" t="s">
        <v>42</v>
      </c>
      <c r="B134" s="36">
        <v>35</v>
      </c>
      <c r="C134" s="37" t="s">
        <v>250</v>
      </c>
      <c r="D134" s="36" t="s">
        <v>44</v>
      </c>
      <c r="E134" s="38" t="s">
        <v>251</v>
      </c>
      <c r="F134" s="39" t="s">
        <v>221</v>
      </c>
      <c r="G134" s="40">
        <v>99.599999999999994</v>
      </c>
      <c r="H134" s="41">
        <v>0</v>
      </c>
      <c r="I134" s="41">
        <f>ROUND(G134*H134,P4)</f>
        <v>0</v>
      </c>
      <c r="J134" s="36"/>
      <c r="O134" s="42">
        <f>I134*0.21</f>
        <v>0</v>
      </c>
      <c r="P134">
        <v>3</v>
      </c>
    </row>
    <row r="135" ht="30">
      <c r="A135" s="36" t="s">
        <v>47</v>
      </c>
      <c r="B135" s="43"/>
      <c r="C135" s="44"/>
      <c r="D135" s="44"/>
      <c r="E135" s="38" t="s">
        <v>252</v>
      </c>
      <c r="F135" s="44"/>
      <c r="G135" s="44"/>
      <c r="H135" s="44"/>
      <c r="I135" s="44"/>
      <c r="J135" s="45"/>
    </row>
    <row r="136" ht="60">
      <c r="A136" s="36" t="s">
        <v>49</v>
      </c>
      <c r="B136" s="43"/>
      <c r="C136" s="44"/>
      <c r="D136" s="44"/>
      <c r="E136" s="46" t="s">
        <v>223</v>
      </c>
      <c r="F136" s="44"/>
      <c r="G136" s="44"/>
      <c r="H136" s="44"/>
      <c r="I136" s="44"/>
      <c r="J136" s="45"/>
    </row>
    <row r="137" ht="30">
      <c r="A137" s="36" t="s">
        <v>51</v>
      </c>
      <c r="B137" s="43"/>
      <c r="C137" s="44"/>
      <c r="D137" s="44"/>
      <c r="E137" s="38" t="s">
        <v>253</v>
      </c>
      <c r="F137" s="44"/>
      <c r="G137" s="44"/>
      <c r="H137" s="44"/>
      <c r="I137" s="44"/>
      <c r="J137" s="45"/>
    </row>
    <row r="138">
      <c r="A138" s="36" t="s">
        <v>42</v>
      </c>
      <c r="B138" s="36">
        <v>36</v>
      </c>
      <c r="C138" s="37" t="s">
        <v>254</v>
      </c>
      <c r="D138" s="36" t="s">
        <v>44</v>
      </c>
      <c r="E138" s="38" t="s">
        <v>255</v>
      </c>
      <c r="F138" s="39" t="s">
        <v>109</v>
      </c>
      <c r="G138" s="40">
        <v>381.39999999999998</v>
      </c>
      <c r="H138" s="41">
        <v>0</v>
      </c>
      <c r="I138" s="41">
        <f>ROUND(G138*H138,P4)</f>
        <v>0</v>
      </c>
      <c r="J138" s="36"/>
      <c r="O138" s="42">
        <f>I138*0.21</f>
        <v>0</v>
      </c>
      <c r="P138">
        <v>3</v>
      </c>
    </row>
    <row r="139">
      <c r="A139" s="36" t="s">
        <v>47</v>
      </c>
      <c r="B139" s="43"/>
      <c r="C139" s="44"/>
      <c r="D139" s="44"/>
      <c r="E139" s="47" t="s">
        <v>44</v>
      </c>
      <c r="F139" s="44"/>
      <c r="G139" s="44"/>
      <c r="H139" s="44"/>
      <c r="I139" s="44"/>
      <c r="J139" s="45"/>
    </row>
    <row r="140" ht="45">
      <c r="A140" s="36" t="s">
        <v>49</v>
      </c>
      <c r="B140" s="43"/>
      <c r="C140" s="44"/>
      <c r="D140" s="44"/>
      <c r="E140" s="46" t="s">
        <v>256</v>
      </c>
      <c r="F140" s="44"/>
      <c r="G140" s="44"/>
      <c r="H140" s="44"/>
      <c r="I140" s="44"/>
      <c r="J140" s="45"/>
    </row>
    <row r="141" ht="30">
      <c r="A141" s="36" t="s">
        <v>51</v>
      </c>
      <c r="B141" s="48"/>
      <c r="C141" s="49"/>
      <c r="D141" s="49"/>
      <c r="E141" s="38" t="s">
        <v>257</v>
      </c>
      <c r="F141" s="49"/>
      <c r="G141" s="49"/>
      <c r="H141" s="49"/>
      <c r="I141" s="49"/>
      <c r="J141" s="50"/>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5.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1"/>
      <c r="C1" s="12"/>
      <c r="D1" s="12"/>
      <c r="E1" s="13" t="s">
        <v>1</v>
      </c>
      <c r="F1" s="12"/>
      <c r="G1" s="12"/>
      <c r="H1" s="12"/>
      <c r="I1" s="12"/>
      <c r="J1" s="14"/>
      <c r="P1">
        <v>3</v>
      </c>
    </row>
    <row r="2" ht="20.25">
      <c r="A2" s="1"/>
      <c r="B2" s="15"/>
      <c r="C2" s="16"/>
      <c r="D2" s="16"/>
      <c r="E2" s="17" t="s">
        <v>21</v>
      </c>
      <c r="F2" s="16"/>
      <c r="G2" s="16"/>
      <c r="H2" s="16"/>
      <c r="I2" s="16"/>
      <c r="J2" s="18"/>
    </row>
    <row r="3">
      <c r="A3" s="3" t="s">
        <v>22</v>
      </c>
      <c r="B3" s="19" t="s">
        <v>23</v>
      </c>
      <c r="C3" s="20" t="s">
        <v>24</v>
      </c>
      <c r="D3" s="21"/>
      <c r="E3" s="22" t="s">
        <v>25</v>
      </c>
      <c r="F3" s="16"/>
      <c r="G3" s="16"/>
      <c r="H3" s="23" t="s">
        <v>17</v>
      </c>
      <c r="I3" s="24">
        <f>SUMIFS(I8:I409,A8:A409,"SD")</f>
        <v>0</v>
      </c>
      <c r="J3" s="18"/>
      <c r="O3">
        <v>0</v>
      </c>
      <c r="P3">
        <v>2</v>
      </c>
    </row>
    <row r="4">
      <c r="A4" s="3" t="s">
        <v>26</v>
      </c>
      <c r="B4" s="19" t="s">
        <v>27</v>
      </c>
      <c r="C4" s="20" t="s">
        <v>17</v>
      </c>
      <c r="D4" s="21"/>
      <c r="E4" s="22" t="s">
        <v>18</v>
      </c>
      <c r="F4" s="16"/>
      <c r="G4" s="16"/>
      <c r="H4" s="16"/>
      <c r="I4" s="16"/>
      <c r="J4" s="18"/>
      <c r="O4">
        <v>0.14999999999999999</v>
      </c>
      <c r="P4">
        <v>2</v>
      </c>
    </row>
    <row r="5">
      <c r="A5" s="25" t="s">
        <v>28</v>
      </c>
      <c r="B5" s="26" t="s">
        <v>29</v>
      </c>
      <c r="C5" s="7" t="s">
        <v>30</v>
      </c>
      <c r="D5" s="7" t="s">
        <v>31</v>
      </c>
      <c r="E5" s="7" t="s">
        <v>32</v>
      </c>
      <c r="F5" s="7" t="s">
        <v>33</v>
      </c>
      <c r="G5" s="7" t="s">
        <v>34</v>
      </c>
      <c r="H5" s="7" t="s">
        <v>35</v>
      </c>
      <c r="I5" s="7"/>
      <c r="J5" s="27" t="s">
        <v>36</v>
      </c>
      <c r="O5">
        <v>0.20999999999999999</v>
      </c>
    </row>
    <row r="6">
      <c r="A6" s="25"/>
      <c r="B6" s="26"/>
      <c r="C6" s="7"/>
      <c r="D6" s="7"/>
      <c r="E6" s="7"/>
      <c r="F6" s="7"/>
      <c r="G6" s="7"/>
      <c r="H6" s="7" t="s">
        <v>37</v>
      </c>
      <c r="I6" s="7" t="s">
        <v>38</v>
      </c>
      <c r="J6" s="27"/>
    </row>
    <row r="7">
      <c r="A7" s="28">
        <v>0</v>
      </c>
      <c r="B7" s="26">
        <v>1</v>
      </c>
      <c r="C7" s="29">
        <v>2</v>
      </c>
      <c r="D7" s="7">
        <v>3</v>
      </c>
      <c r="E7" s="29">
        <v>4</v>
      </c>
      <c r="F7" s="7">
        <v>5</v>
      </c>
      <c r="G7" s="7">
        <v>6</v>
      </c>
      <c r="H7" s="7">
        <v>7</v>
      </c>
      <c r="I7" s="29">
        <v>8</v>
      </c>
      <c r="J7" s="27">
        <v>9</v>
      </c>
    </row>
    <row r="8">
      <c r="A8" s="30" t="s">
        <v>39</v>
      </c>
      <c r="B8" s="31"/>
      <c r="C8" s="32" t="s">
        <v>40</v>
      </c>
      <c r="D8" s="33"/>
      <c r="E8" s="30" t="s">
        <v>41</v>
      </c>
      <c r="F8" s="33"/>
      <c r="G8" s="33"/>
      <c r="H8" s="33"/>
      <c r="I8" s="34">
        <f>SUMIFS(I9:I52,A9:A52,"P")</f>
        <v>0</v>
      </c>
      <c r="J8" s="35"/>
    </row>
    <row r="9">
      <c r="A9" s="36" t="s">
        <v>42</v>
      </c>
      <c r="B9" s="36">
        <v>1</v>
      </c>
      <c r="C9" s="37" t="s">
        <v>258</v>
      </c>
      <c r="D9" s="36" t="s">
        <v>54</v>
      </c>
      <c r="E9" s="38" t="s">
        <v>259</v>
      </c>
      <c r="F9" s="39" t="s">
        <v>119</v>
      </c>
      <c r="G9" s="40">
        <v>59.808</v>
      </c>
      <c r="H9" s="41">
        <v>0</v>
      </c>
      <c r="I9" s="41">
        <f>ROUND(G9*H9,P4)</f>
        <v>0</v>
      </c>
      <c r="J9" s="36"/>
      <c r="O9" s="42">
        <f>I9*0.21</f>
        <v>0</v>
      </c>
      <c r="P9">
        <v>3</v>
      </c>
    </row>
    <row r="10" ht="30">
      <c r="A10" s="36" t="s">
        <v>47</v>
      </c>
      <c r="B10" s="43"/>
      <c r="C10" s="44"/>
      <c r="D10" s="44"/>
      <c r="E10" s="38" t="s">
        <v>260</v>
      </c>
      <c r="F10" s="44"/>
      <c r="G10" s="44"/>
      <c r="H10" s="44"/>
      <c r="I10" s="44"/>
      <c r="J10" s="45"/>
    </row>
    <row r="11">
      <c r="A11" s="36" t="s">
        <v>49</v>
      </c>
      <c r="B11" s="43"/>
      <c r="C11" s="44"/>
      <c r="D11" s="44"/>
      <c r="E11" s="46" t="s">
        <v>261</v>
      </c>
      <c r="F11" s="44"/>
      <c r="G11" s="44"/>
      <c r="H11" s="44"/>
      <c r="I11" s="44"/>
      <c r="J11" s="45"/>
    </row>
    <row r="12" ht="30">
      <c r="A12" s="36" t="s">
        <v>51</v>
      </c>
      <c r="B12" s="43"/>
      <c r="C12" s="44"/>
      <c r="D12" s="44"/>
      <c r="E12" s="38" t="s">
        <v>121</v>
      </c>
      <c r="F12" s="44"/>
      <c r="G12" s="44"/>
      <c r="H12" s="44"/>
      <c r="I12" s="44"/>
      <c r="J12" s="45"/>
    </row>
    <row r="13">
      <c r="A13" s="36" t="s">
        <v>42</v>
      </c>
      <c r="B13" s="36">
        <v>2</v>
      </c>
      <c r="C13" s="37" t="s">
        <v>258</v>
      </c>
      <c r="D13" s="36" t="s">
        <v>58</v>
      </c>
      <c r="E13" s="38" t="s">
        <v>259</v>
      </c>
      <c r="F13" s="39" t="s">
        <v>119</v>
      </c>
      <c r="G13" s="40">
        <v>47.850000000000001</v>
      </c>
      <c r="H13" s="41">
        <v>0</v>
      </c>
      <c r="I13" s="41">
        <f>ROUND(G13*H13,P4)</f>
        <v>0</v>
      </c>
      <c r="J13" s="36"/>
      <c r="O13" s="42">
        <f>I13*0.21</f>
        <v>0</v>
      </c>
      <c r="P13">
        <v>3</v>
      </c>
    </row>
    <row r="14" ht="45">
      <c r="A14" s="36" t="s">
        <v>47</v>
      </c>
      <c r="B14" s="43"/>
      <c r="C14" s="44"/>
      <c r="D14" s="44"/>
      <c r="E14" s="38" t="s">
        <v>262</v>
      </c>
      <c r="F14" s="44"/>
      <c r="G14" s="44"/>
      <c r="H14" s="44"/>
      <c r="I14" s="44"/>
      <c r="J14" s="45"/>
    </row>
    <row r="15">
      <c r="A15" s="36" t="s">
        <v>49</v>
      </c>
      <c r="B15" s="43"/>
      <c r="C15" s="44"/>
      <c r="D15" s="44"/>
      <c r="E15" s="46" t="s">
        <v>263</v>
      </c>
      <c r="F15" s="44"/>
      <c r="G15" s="44"/>
      <c r="H15" s="44"/>
      <c r="I15" s="44"/>
      <c r="J15" s="45"/>
    </row>
    <row r="16" ht="30">
      <c r="A16" s="36" t="s">
        <v>51</v>
      </c>
      <c r="B16" s="43"/>
      <c r="C16" s="44"/>
      <c r="D16" s="44"/>
      <c r="E16" s="38" t="s">
        <v>121</v>
      </c>
      <c r="F16" s="44"/>
      <c r="G16" s="44"/>
      <c r="H16" s="44"/>
      <c r="I16" s="44"/>
      <c r="J16" s="45"/>
    </row>
    <row r="17">
      <c r="A17" s="36" t="s">
        <v>42</v>
      </c>
      <c r="B17" s="36">
        <v>3</v>
      </c>
      <c r="C17" s="37" t="s">
        <v>258</v>
      </c>
      <c r="D17" s="36" t="s">
        <v>82</v>
      </c>
      <c r="E17" s="38" t="s">
        <v>259</v>
      </c>
      <c r="F17" s="39" t="s">
        <v>119</v>
      </c>
      <c r="G17" s="40">
        <v>1626.6700000000001</v>
      </c>
      <c r="H17" s="41">
        <v>0</v>
      </c>
      <c r="I17" s="41">
        <f>ROUND(G17*H17,P4)</f>
        <v>0</v>
      </c>
      <c r="J17" s="36"/>
      <c r="O17" s="42">
        <f>I17*0.21</f>
        <v>0</v>
      </c>
      <c r="P17">
        <v>3</v>
      </c>
    </row>
    <row r="18" ht="30">
      <c r="A18" s="36" t="s">
        <v>47</v>
      </c>
      <c r="B18" s="43"/>
      <c r="C18" s="44"/>
      <c r="D18" s="44"/>
      <c r="E18" s="38" t="s">
        <v>264</v>
      </c>
      <c r="F18" s="44"/>
      <c r="G18" s="44"/>
      <c r="H18" s="44"/>
      <c r="I18" s="44"/>
      <c r="J18" s="45"/>
    </row>
    <row r="19" ht="180">
      <c r="A19" s="36" t="s">
        <v>49</v>
      </c>
      <c r="B19" s="43"/>
      <c r="C19" s="44"/>
      <c r="D19" s="44"/>
      <c r="E19" s="46" t="s">
        <v>265</v>
      </c>
      <c r="F19" s="44"/>
      <c r="G19" s="44"/>
      <c r="H19" s="44"/>
      <c r="I19" s="44"/>
      <c r="J19" s="45"/>
    </row>
    <row r="20" ht="30">
      <c r="A20" s="36" t="s">
        <v>51</v>
      </c>
      <c r="B20" s="43"/>
      <c r="C20" s="44"/>
      <c r="D20" s="44"/>
      <c r="E20" s="38" t="s">
        <v>121</v>
      </c>
      <c r="F20" s="44"/>
      <c r="G20" s="44"/>
      <c r="H20" s="44"/>
      <c r="I20" s="44"/>
      <c r="J20" s="45"/>
    </row>
    <row r="21">
      <c r="A21" s="36" t="s">
        <v>42</v>
      </c>
      <c r="B21" s="36">
        <v>4</v>
      </c>
      <c r="C21" s="37" t="s">
        <v>266</v>
      </c>
      <c r="D21" s="36" t="s">
        <v>44</v>
      </c>
      <c r="E21" s="38" t="s">
        <v>267</v>
      </c>
      <c r="F21" s="39" t="s">
        <v>46</v>
      </c>
      <c r="G21" s="40">
        <v>1</v>
      </c>
      <c r="H21" s="41">
        <v>0</v>
      </c>
      <c r="I21" s="41">
        <f>ROUND(G21*H21,P4)</f>
        <v>0</v>
      </c>
      <c r="J21" s="36"/>
      <c r="O21" s="42">
        <f>I21*0.21</f>
        <v>0</v>
      </c>
      <c r="P21">
        <v>3</v>
      </c>
    </row>
    <row r="22" ht="30">
      <c r="A22" s="36" t="s">
        <v>47</v>
      </c>
      <c r="B22" s="43"/>
      <c r="C22" s="44"/>
      <c r="D22" s="44"/>
      <c r="E22" s="38" t="s">
        <v>268</v>
      </c>
      <c r="F22" s="44"/>
      <c r="G22" s="44"/>
      <c r="H22" s="44"/>
      <c r="I22" s="44"/>
      <c r="J22" s="45"/>
    </row>
    <row r="23">
      <c r="A23" s="36" t="s">
        <v>49</v>
      </c>
      <c r="B23" s="43"/>
      <c r="C23" s="44"/>
      <c r="D23" s="44"/>
      <c r="E23" s="46" t="s">
        <v>50</v>
      </c>
      <c r="F23" s="44"/>
      <c r="G23" s="44"/>
      <c r="H23" s="44"/>
      <c r="I23" s="44"/>
      <c r="J23" s="45"/>
    </row>
    <row r="24" ht="30">
      <c r="A24" s="36" t="s">
        <v>51</v>
      </c>
      <c r="B24" s="43"/>
      <c r="C24" s="44"/>
      <c r="D24" s="44"/>
      <c r="E24" s="38" t="s">
        <v>269</v>
      </c>
      <c r="F24" s="44"/>
      <c r="G24" s="44"/>
      <c r="H24" s="44"/>
      <c r="I24" s="44"/>
      <c r="J24" s="45"/>
    </row>
    <row r="25">
      <c r="A25" s="36" t="s">
        <v>42</v>
      </c>
      <c r="B25" s="36">
        <v>5</v>
      </c>
      <c r="C25" s="37" t="s">
        <v>270</v>
      </c>
      <c r="D25" s="36" t="s">
        <v>54</v>
      </c>
      <c r="E25" s="38" t="s">
        <v>271</v>
      </c>
      <c r="F25" s="39" t="s">
        <v>46</v>
      </c>
      <c r="G25" s="40">
        <v>1</v>
      </c>
      <c r="H25" s="41">
        <v>0</v>
      </c>
      <c r="I25" s="41">
        <f>ROUND(G25*H25,P4)</f>
        <v>0</v>
      </c>
      <c r="J25" s="36"/>
      <c r="O25" s="42">
        <f>I25*0.21</f>
        <v>0</v>
      </c>
      <c r="P25">
        <v>3</v>
      </c>
    </row>
    <row r="26">
      <c r="A26" s="36" t="s">
        <v>47</v>
      </c>
      <c r="B26" s="43"/>
      <c r="C26" s="44"/>
      <c r="D26" s="44"/>
      <c r="E26" s="38" t="s">
        <v>272</v>
      </c>
      <c r="F26" s="44"/>
      <c r="G26" s="44"/>
      <c r="H26" s="44"/>
      <c r="I26" s="44"/>
      <c r="J26" s="45"/>
    </row>
    <row r="27">
      <c r="A27" s="36" t="s">
        <v>49</v>
      </c>
      <c r="B27" s="43"/>
      <c r="C27" s="44"/>
      <c r="D27" s="44"/>
      <c r="E27" s="46" t="s">
        <v>50</v>
      </c>
      <c r="F27" s="44"/>
      <c r="G27" s="44"/>
      <c r="H27" s="44"/>
      <c r="I27" s="44"/>
      <c r="J27" s="45"/>
    </row>
    <row r="28" ht="30">
      <c r="A28" s="36" t="s">
        <v>51</v>
      </c>
      <c r="B28" s="43"/>
      <c r="C28" s="44"/>
      <c r="D28" s="44"/>
      <c r="E28" s="38" t="s">
        <v>269</v>
      </c>
      <c r="F28" s="44"/>
      <c r="G28" s="44"/>
      <c r="H28" s="44"/>
      <c r="I28" s="44"/>
      <c r="J28" s="45"/>
    </row>
    <row r="29">
      <c r="A29" s="36" t="s">
        <v>42</v>
      </c>
      <c r="B29" s="36">
        <v>6</v>
      </c>
      <c r="C29" s="37" t="s">
        <v>270</v>
      </c>
      <c r="D29" s="36" t="s">
        <v>58</v>
      </c>
      <c r="E29" s="38" t="s">
        <v>271</v>
      </c>
      <c r="F29" s="39" t="s">
        <v>46</v>
      </c>
      <c r="G29" s="40">
        <v>1</v>
      </c>
      <c r="H29" s="41">
        <v>0</v>
      </c>
      <c r="I29" s="41">
        <f>ROUND(G29*H29,P4)</f>
        <v>0</v>
      </c>
      <c r="J29" s="36"/>
      <c r="O29" s="42">
        <f>I29*0.21</f>
        <v>0</v>
      </c>
      <c r="P29">
        <v>3</v>
      </c>
    </row>
    <row r="30" ht="60">
      <c r="A30" s="36" t="s">
        <v>47</v>
      </c>
      <c r="B30" s="43"/>
      <c r="C30" s="44"/>
      <c r="D30" s="44"/>
      <c r="E30" s="38" t="s">
        <v>273</v>
      </c>
      <c r="F30" s="44"/>
      <c r="G30" s="44"/>
      <c r="H30" s="44"/>
      <c r="I30" s="44"/>
      <c r="J30" s="45"/>
    </row>
    <row r="31">
      <c r="A31" s="36" t="s">
        <v>49</v>
      </c>
      <c r="B31" s="43"/>
      <c r="C31" s="44"/>
      <c r="D31" s="44"/>
      <c r="E31" s="46" t="s">
        <v>50</v>
      </c>
      <c r="F31" s="44"/>
      <c r="G31" s="44"/>
      <c r="H31" s="44"/>
      <c r="I31" s="44"/>
      <c r="J31" s="45"/>
    </row>
    <row r="32" ht="30">
      <c r="A32" s="36" t="s">
        <v>51</v>
      </c>
      <c r="B32" s="43"/>
      <c r="C32" s="44"/>
      <c r="D32" s="44"/>
      <c r="E32" s="38" t="s">
        <v>269</v>
      </c>
      <c r="F32" s="44"/>
      <c r="G32" s="44"/>
      <c r="H32" s="44"/>
      <c r="I32" s="44"/>
      <c r="J32" s="45"/>
    </row>
    <row r="33">
      <c r="A33" s="36" t="s">
        <v>42</v>
      </c>
      <c r="B33" s="36">
        <v>7</v>
      </c>
      <c r="C33" s="37" t="s">
        <v>274</v>
      </c>
      <c r="D33" s="36" t="s">
        <v>44</v>
      </c>
      <c r="E33" s="38" t="s">
        <v>275</v>
      </c>
      <c r="F33" s="39" t="s">
        <v>46</v>
      </c>
      <c r="G33" s="40">
        <v>1</v>
      </c>
      <c r="H33" s="41">
        <v>0</v>
      </c>
      <c r="I33" s="41">
        <f>ROUND(G33*H33,P4)</f>
        <v>0</v>
      </c>
      <c r="J33" s="36"/>
      <c r="O33" s="42">
        <f>I33*0.21</f>
        <v>0</v>
      </c>
      <c r="P33">
        <v>3</v>
      </c>
    </row>
    <row r="34" ht="30">
      <c r="A34" s="36" t="s">
        <v>47</v>
      </c>
      <c r="B34" s="43"/>
      <c r="C34" s="44"/>
      <c r="D34" s="44"/>
      <c r="E34" s="38" t="s">
        <v>276</v>
      </c>
      <c r="F34" s="44"/>
      <c r="G34" s="44"/>
      <c r="H34" s="44"/>
      <c r="I34" s="44"/>
      <c r="J34" s="45"/>
    </row>
    <row r="35">
      <c r="A35" s="36" t="s">
        <v>49</v>
      </c>
      <c r="B35" s="43"/>
      <c r="C35" s="44"/>
      <c r="D35" s="44"/>
      <c r="E35" s="46" t="s">
        <v>50</v>
      </c>
      <c r="F35" s="44"/>
      <c r="G35" s="44"/>
      <c r="H35" s="44"/>
      <c r="I35" s="44"/>
      <c r="J35" s="45"/>
    </row>
    <row r="36" ht="30">
      <c r="A36" s="36" t="s">
        <v>51</v>
      </c>
      <c r="B36" s="43"/>
      <c r="C36" s="44"/>
      <c r="D36" s="44"/>
      <c r="E36" s="38" t="s">
        <v>52</v>
      </c>
      <c r="F36" s="44"/>
      <c r="G36" s="44"/>
      <c r="H36" s="44"/>
      <c r="I36" s="44"/>
      <c r="J36" s="45"/>
    </row>
    <row r="37">
      <c r="A37" s="36" t="s">
        <v>42</v>
      </c>
      <c r="B37" s="36">
        <v>8</v>
      </c>
      <c r="C37" s="37" t="s">
        <v>277</v>
      </c>
      <c r="D37" s="36" t="s">
        <v>44</v>
      </c>
      <c r="E37" s="38" t="s">
        <v>278</v>
      </c>
      <c r="F37" s="39" t="s">
        <v>46</v>
      </c>
      <c r="G37" s="40">
        <v>1</v>
      </c>
      <c r="H37" s="41">
        <v>0</v>
      </c>
      <c r="I37" s="41">
        <f>ROUND(G37*H37,P4)</f>
        <v>0</v>
      </c>
      <c r="J37" s="36"/>
      <c r="O37" s="42">
        <f>I37*0.21</f>
        <v>0</v>
      </c>
      <c r="P37">
        <v>3</v>
      </c>
    </row>
    <row r="38">
      <c r="A38" s="36" t="s">
        <v>47</v>
      </c>
      <c r="B38" s="43"/>
      <c r="C38" s="44"/>
      <c r="D38" s="44"/>
      <c r="E38" s="38" t="s">
        <v>279</v>
      </c>
      <c r="F38" s="44"/>
      <c r="G38" s="44"/>
      <c r="H38" s="44"/>
      <c r="I38" s="44"/>
      <c r="J38" s="45"/>
    </row>
    <row r="39">
      <c r="A39" s="36" t="s">
        <v>49</v>
      </c>
      <c r="B39" s="43"/>
      <c r="C39" s="44"/>
      <c r="D39" s="44"/>
      <c r="E39" s="46" t="s">
        <v>50</v>
      </c>
      <c r="F39" s="44"/>
      <c r="G39" s="44"/>
      <c r="H39" s="44"/>
      <c r="I39" s="44"/>
      <c r="J39" s="45"/>
    </row>
    <row r="40" ht="30">
      <c r="A40" s="36" t="s">
        <v>51</v>
      </c>
      <c r="B40" s="43"/>
      <c r="C40" s="44"/>
      <c r="D40" s="44"/>
      <c r="E40" s="38" t="s">
        <v>52</v>
      </c>
      <c r="F40" s="44"/>
      <c r="G40" s="44"/>
      <c r="H40" s="44"/>
      <c r="I40" s="44"/>
      <c r="J40" s="45"/>
    </row>
    <row r="41">
      <c r="A41" s="36" t="s">
        <v>42</v>
      </c>
      <c r="B41" s="36">
        <v>9</v>
      </c>
      <c r="C41" s="37" t="s">
        <v>280</v>
      </c>
      <c r="D41" s="36" t="s">
        <v>44</v>
      </c>
      <c r="E41" s="38" t="s">
        <v>281</v>
      </c>
      <c r="F41" s="39" t="s">
        <v>62</v>
      </c>
      <c r="G41" s="40">
        <v>1</v>
      </c>
      <c r="H41" s="41">
        <v>0</v>
      </c>
      <c r="I41" s="41">
        <f>ROUND(G41*H41,P4)</f>
        <v>0</v>
      </c>
      <c r="J41" s="36"/>
      <c r="O41" s="42">
        <f>I41*0.21</f>
        <v>0</v>
      </c>
      <c r="P41">
        <v>3</v>
      </c>
    </row>
    <row r="42" ht="30">
      <c r="A42" s="36" t="s">
        <v>47</v>
      </c>
      <c r="B42" s="43"/>
      <c r="C42" s="44"/>
      <c r="D42" s="44"/>
      <c r="E42" s="38" t="s">
        <v>282</v>
      </c>
      <c r="F42" s="44"/>
      <c r="G42" s="44"/>
      <c r="H42" s="44"/>
      <c r="I42" s="44"/>
      <c r="J42" s="45"/>
    </row>
    <row r="43">
      <c r="A43" s="36" t="s">
        <v>49</v>
      </c>
      <c r="B43" s="43"/>
      <c r="C43" s="44"/>
      <c r="D43" s="44"/>
      <c r="E43" s="46" t="s">
        <v>50</v>
      </c>
      <c r="F43" s="44"/>
      <c r="G43" s="44"/>
      <c r="H43" s="44"/>
      <c r="I43" s="44"/>
      <c r="J43" s="45"/>
    </row>
    <row r="44" ht="30">
      <c r="A44" s="36" t="s">
        <v>51</v>
      </c>
      <c r="B44" s="43"/>
      <c r="C44" s="44"/>
      <c r="D44" s="44"/>
      <c r="E44" s="38" t="s">
        <v>52</v>
      </c>
      <c r="F44" s="44"/>
      <c r="G44" s="44"/>
      <c r="H44" s="44"/>
      <c r="I44" s="44"/>
      <c r="J44" s="45"/>
    </row>
    <row r="45">
      <c r="A45" s="36" t="s">
        <v>42</v>
      </c>
      <c r="B45" s="36">
        <v>10</v>
      </c>
      <c r="C45" s="37" t="s">
        <v>283</v>
      </c>
      <c r="D45" s="36" t="s">
        <v>44</v>
      </c>
      <c r="E45" s="38" t="s">
        <v>284</v>
      </c>
      <c r="F45" s="39" t="s">
        <v>46</v>
      </c>
      <c r="G45" s="40">
        <v>1</v>
      </c>
      <c r="H45" s="41">
        <v>0</v>
      </c>
      <c r="I45" s="41">
        <f>ROUND(G45*H45,P4)</f>
        <v>0</v>
      </c>
      <c r="J45" s="36"/>
      <c r="O45" s="42">
        <f>I45*0.21</f>
        <v>0</v>
      </c>
      <c r="P45">
        <v>3</v>
      </c>
    </row>
    <row r="46">
      <c r="A46" s="36" t="s">
        <v>47</v>
      </c>
      <c r="B46" s="43"/>
      <c r="C46" s="44"/>
      <c r="D46" s="44"/>
      <c r="E46" s="38" t="s">
        <v>285</v>
      </c>
      <c r="F46" s="44"/>
      <c r="G46" s="44"/>
      <c r="H46" s="44"/>
      <c r="I46" s="44"/>
      <c r="J46" s="45"/>
    </row>
    <row r="47">
      <c r="A47" s="36" t="s">
        <v>49</v>
      </c>
      <c r="B47" s="43"/>
      <c r="C47" s="44"/>
      <c r="D47" s="44"/>
      <c r="E47" s="46" t="s">
        <v>50</v>
      </c>
      <c r="F47" s="44"/>
      <c r="G47" s="44"/>
      <c r="H47" s="44"/>
      <c r="I47" s="44"/>
      <c r="J47" s="45"/>
    </row>
    <row r="48" ht="30">
      <c r="A48" s="36" t="s">
        <v>51</v>
      </c>
      <c r="B48" s="43"/>
      <c r="C48" s="44"/>
      <c r="D48" s="44"/>
      <c r="E48" s="38" t="s">
        <v>52</v>
      </c>
      <c r="F48" s="44"/>
      <c r="G48" s="44"/>
      <c r="H48" s="44"/>
      <c r="I48" s="44"/>
      <c r="J48" s="45"/>
    </row>
    <row r="49">
      <c r="A49" s="36" t="s">
        <v>42</v>
      </c>
      <c r="B49" s="36">
        <v>11</v>
      </c>
      <c r="C49" s="37" t="s">
        <v>286</v>
      </c>
      <c r="D49" s="36" t="s">
        <v>44</v>
      </c>
      <c r="E49" s="38" t="s">
        <v>287</v>
      </c>
      <c r="F49" s="39" t="s">
        <v>62</v>
      </c>
      <c r="G49" s="40">
        <v>1</v>
      </c>
      <c r="H49" s="41">
        <v>0</v>
      </c>
      <c r="I49" s="41">
        <f>ROUND(G49*H49,P4)</f>
        <v>0</v>
      </c>
      <c r="J49" s="36"/>
      <c r="O49" s="42">
        <f>I49*0.21</f>
        <v>0</v>
      </c>
      <c r="P49">
        <v>3</v>
      </c>
    </row>
    <row r="50" ht="30">
      <c r="A50" s="36" t="s">
        <v>47</v>
      </c>
      <c r="B50" s="43"/>
      <c r="C50" s="44"/>
      <c r="D50" s="44"/>
      <c r="E50" s="38" t="s">
        <v>288</v>
      </c>
      <c r="F50" s="44"/>
      <c r="G50" s="44"/>
      <c r="H50" s="44"/>
      <c r="I50" s="44"/>
      <c r="J50" s="45"/>
    </row>
    <row r="51">
      <c r="A51" s="36" t="s">
        <v>49</v>
      </c>
      <c r="B51" s="43"/>
      <c r="C51" s="44"/>
      <c r="D51" s="44"/>
      <c r="E51" s="46" t="s">
        <v>50</v>
      </c>
      <c r="F51" s="44"/>
      <c r="G51" s="44"/>
      <c r="H51" s="44"/>
      <c r="I51" s="44"/>
      <c r="J51" s="45"/>
    </row>
    <row r="52" ht="90">
      <c r="A52" s="36" t="s">
        <v>51</v>
      </c>
      <c r="B52" s="43"/>
      <c r="C52" s="44"/>
      <c r="D52" s="44"/>
      <c r="E52" s="38" t="s">
        <v>289</v>
      </c>
      <c r="F52" s="44"/>
      <c r="G52" s="44"/>
      <c r="H52" s="44"/>
      <c r="I52" s="44"/>
      <c r="J52" s="45"/>
    </row>
    <row r="53">
      <c r="A53" s="30" t="s">
        <v>39</v>
      </c>
      <c r="B53" s="31"/>
      <c r="C53" s="32" t="s">
        <v>54</v>
      </c>
      <c r="D53" s="33"/>
      <c r="E53" s="30" t="s">
        <v>98</v>
      </c>
      <c r="F53" s="33"/>
      <c r="G53" s="33"/>
      <c r="H53" s="33"/>
      <c r="I53" s="34">
        <f>SUMIFS(I54:I113,A54:A113,"P")</f>
        <v>0</v>
      </c>
      <c r="J53" s="35"/>
    </row>
    <row r="54">
      <c r="A54" s="36" t="s">
        <v>42</v>
      </c>
      <c r="B54" s="36">
        <v>12</v>
      </c>
      <c r="C54" s="37" t="s">
        <v>290</v>
      </c>
      <c r="D54" s="36" t="s">
        <v>44</v>
      </c>
      <c r="E54" s="38" t="s">
        <v>291</v>
      </c>
      <c r="F54" s="39" t="s">
        <v>46</v>
      </c>
      <c r="G54" s="40">
        <v>1</v>
      </c>
      <c r="H54" s="41">
        <v>0</v>
      </c>
      <c r="I54" s="41">
        <f>ROUND(G54*H54,P4)</f>
        <v>0</v>
      </c>
      <c r="J54" s="36"/>
      <c r="O54" s="42">
        <f>I54*0.21</f>
        <v>0</v>
      </c>
      <c r="P54">
        <v>3</v>
      </c>
    </row>
    <row r="55" ht="60">
      <c r="A55" s="36" t="s">
        <v>47</v>
      </c>
      <c r="B55" s="43"/>
      <c r="C55" s="44"/>
      <c r="D55" s="44"/>
      <c r="E55" s="38" t="s">
        <v>292</v>
      </c>
      <c r="F55" s="44"/>
      <c r="G55" s="44"/>
      <c r="H55" s="44"/>
      <c r="I55" s="44"/>
      <c r="J55" s="45"/>
    </row>
    <row r="56">
      <c r="A56" s="36" t="s">
        <v>49</v>
      </c>
      <c r="B56" s="43"/>
      <c r="C56" s="44"/>
      <c r="D56" s="44"/>
      <c r="E56" s="46" t="s">
        <v>50</v>
      </c>
      <c r="F56" s="44"/>
      <c r="G56" s="44"/>
      <c r="H56" s="44"/>
      <c r="I56" s="44"/>
      <c r="J56" s="45"/>
    </row>
    <row r="57">
      <c r="A57" s="36" t="s">
        <v>51</v>
      </c>
      <c r="B57" s="43"/>
      <c r="C57" s="44"/>
      <c r="D57" s="44"/>
      <c r="E57" s="38" t="s">
        <v>293</v>
      </c>
      <c r="F57" s="44"/>
      <c r="G57" s="44"/>
      <c r="H57" s="44"/>
      <c r="I57" s="44"/>
      <c r="J57" s="45"/>
    </row>
    <row r="58">
      <c r="A58" s="36" t="s">
        <v>42</v>
      </c>
      <c r="B58" s="36">
        <v>13</v>
      </c>
      <c r="C58" s="37" t="s">
        <v>294</v>
      </c>
      <c r="D58" s="36" t="s">
        <v>44</v>
      </c>
      <c r="E58" s="38" t="s">
        <v>295</v>
      </c>
      <c r="F58" s="39" t="s">
        <v>296</v>
      </c>
      <c r="G58" s="40">
        <v>480</v>
      </c>
      <c r="H58" s="41">
        <v>0</v>
      </c>
      <c r="I58" s="41">
        <f>ROUND(G58*H58,P4)</f>
        <v>0</v>
      </c>
      <c r="J58" s="36"/>
      <c r="O58" s="42">
        <f>I58*0.21</f>
        <v>0</v>
      </c>
      <c r="P58">
        <v>3</v>
      </c>
    </row>
    <row r="59">
      <c r="A59" s="36" t="s">
        <v>47</v>
      </c>
      <c r="B59" s="43"/>
      <c r="C59" s="44"/>
      <c r="D59" s="44"/>
      <c r="E59" s="38" t="s">
        <v>297</v>
      </c>
      <c r="F59" s="44"/>
      <c r="G59" s="44"/>
      <c r="H59" s="44"/>
      <c r="I59" s="44"/>
      <c r="J59" s="45"/>
    </row>
    <row r="60">
      <c r="A60" s="36" t="s">
        <v>49</v>
      </c>
      <c r="B60" s="43"/>
      <c r="C60" s="44"/>
      <c r="D60" s="44"/>
      <c r="E60" s="46" t="s">
        <v>298</v>
      </c>
      <c r="F60" s="44"/>
      <c r="G60" s="44"/>
      <c r="H60" s="44"/>
      <c r="I60" s="44"/>
      <c r="J60" s="45"/>
    </row>
    <row r="61" ht="45">
      <c r="A61" s="36" t="s">
        <v>51</v>
      </c>
      <c r="B61" s="43"/>
      <c r="C61" s="44"/>
      <c r="D61" s="44"/>
      <c r="E61" s="38" t="s">
        <v>299</v>
      </c>
      <c r="F61" s="44"/>
      <c r="G61" s="44"/>
      <c r="H61" s="44"/>
      <c r="I61" s="44"/>
      <c r="J61" s="45"/>
    </row>
    <row r="62">
      <c r="A62" s="36" t="s">
        <v>42</v>
      </c>
      <c r="B62" s="36">
        <v>14</v>
      </c>
      <c r="C62" s="37" t="s">
        <v>300</v>
      </c>
      <c r="D62" s="36" t="s">
        <v>44</v>
      </c>
      <c r="E62" s="38" t="s">
        <v>301</v>
      </c>
      <c r="F62" s="39" t="s">
        <v>101</v>
      </c>
      <c r="G62" s="40">
        <v>171.77799999999999</v>
      </c>
      <c r="H62" s="41">
        <v>0</v>
      </c>
      <c r="I62" s="41">
        <f>ROUND(G62*H62,P4)</f>
        <v>0</v>
      </c>
      <c r="J62" s="36"/>
      <c r="O62" s="42">
        <f>I62*0.21</f>
        <v>0</v>
      </c>
      <c r="P62">
        <v>3</v>
      </c>
    </row>
    <row r="63" ht="75">
      <c r="A63" s="36" t="s">
        <v>47</v>
      </c>
      <c r="B63" s="43"/>
      <c r="C63" s="44"/>
      <c r="D63" s="44"/>
      <c r="E63" s="38" t="s">
        <v>302</v>
      </c>
      <c r="F63" s="44"/>
      <c r="G63" s="44"/>
      <c r="H63" s="44"/>
      <c r="I63" s="44"/>
      <c r="J63" s="45"/>
    </row>
    <row r="64" ht="195">
      <c r="A64" s="36" t="s">
        <v>49</v>
      </c>
      <c r="B64" s="43"/>
      <c r="C64" s="44"/>
      <c r="D64" s="44"/>
      <c r="E64" s="46" t="s">
        <v>303</v>
      </c>
      <c r="F64" s="44"/>
      <c r="G64" s="44"/>
      <c r="H64" s="44"/>
      <c r="I64" s="44"/>
      <c r="J64" s="45"/>
    </row>
    <row r="65" ht="45">
      <c r="A65" s="36" t="s">
        <v>51</v>
      </c>
      <c r="B65" s="43"/>
      <c r="C65" s="44"/>
      <c r="D65" s="44"/>
      <c r="E65" s="38" t="s">
        <v>304</v>
      </c>
      <c r="F65" s="44"/>
      <c r="G65" s="44"/>
      <c r="H65" s="44"/>
      <c r="I65" s="44"/>
      <c r="J65" s="45"/>
    </row>
    <row r="66">
      <c r="A66" s="36" t="s">
        <v>42</v>
      </c>
      <c r="B66" s="36">
        <v>15</v>
      </c>
      <c r="C66" s="37" t="s">
        <v>305</v>
      </c>
      <c r="D66" s="36" t="s">
        <v>44</v>
      </c>
      <c r="E66" s="38" t="s">
        <v>306</v>
      </c>
      <c r="F66" s="39" t="s">
        <v>101</v>
      </c>
      <c r="G66" s="40">
        <v>22.399000000000001</v>
      </c>
      <c r="H66" s="41">
        <v>0</v>
      </c>
      <c r="I66" s="41">
        <f>ROUND(G66*H66,P4)</f>
        <v>0</v>
      </c>
      <c r="J66" s="36"/>
      <c r="O66" s="42">
        <f>I66*0.21</f>
        <v>0</v>
      </c>
      <c r="P66">
        <v>3</v>
      </c>
    </row>
    <row r="67" ht="60">
      <c r="A67" s="36" t="s">
        <v>47</v>
      </c>
      <c r="B67" s="43"/>
      <c r="C67" s="44"/>
      <c r="D67" s="44"/>
      <c r="E67" s="38" t="s">
        <v>307</v>
      </c>
      <c r="F67" s="44"/>
      <c r="G67" s="44"/>
      <c r="H67" s="44"/>
      <c r="I67" s="44"/>
      <c r="J67" s="45"/>
    </row>
    <row r="68" ht="75">
      <c r="A68" s="36" t="s">
        <v>49</v>
      </c>
      <c r="B68" s="43"/>
      <c r="C68" s="44"/>
      <c r="D68" s="44"/>
      <c r="E68" s="46" t="s">
        <v>308</v>
      </c>
      <c r="F68" s="44"/>
      <c r="G68" s="44"/>
      <c r="H68" s="44"/>
      <c r="I68" s="44"/>
      <c r="J68" s="45"/>
    </row>
    <row r="69" ht="409.5">
      <c r="A69" s="36" t="s">
        <v>51</v>
      </c>
      <c r="B69" s="43"/>
      <c r="C69" s="44"/>
      <c r="D69" s="44"/>
      <c r="E69" s="38" t="s">
        <v>152</v>
      </c>
      <c r="F69" s="44"/>
      <c r="G69" s="44"/>
      <c r="H69" s="44"/>
      <c r="I69" s="44"/>
      <c r="J69" s="45"/>
    </row>
    <row r="70">
      <c r="A70" s="36" t="s">
        <v>42</v>
      </c>
      <c r="B70" s="36">
        <v>16</v>
      </c>
      <c r="C70" s="37" t="s">
        <v>309</v>
      </c>
      <c r="D70" s="36" t="s">
        <v>44</v>
      </c>
      <c r="E70" s="38" t="s">
        <v>310</v>
      </c>
      <c r="F70" s="39" t="s">
        <v>101</v>
      </c>
      <c r="G70" s="40">
        <v>50.539999999999999</v>
      </c>
      <c r="H70" s="41">
        <v>0</v>
      </c>
      <c r="I70" s="41">
        <f>ROUND(G70*H70,P4)</f>
        <v>0</v>
      </c>
      <c r="J70" s="36"/>
      <c r="O70" s="42">
        <f>I70*0.21</f>
        <v>0</v>
      </c>
      <c r="P70">
        <v>3</v>
      </c>
    </row>
    <row r="71" ht="75">
      <c r="A71" s="36" t="s">
        <v>47</v>
      </c>
      <c r="B71" s="43"/>
      <c r="C71" s="44"/>
      <c r="D71" s="44"/>
      <c r="E71" s="38" t="s">
        <v>311</v>
      </c>
      <c r="F71" s="44"/>
      <c r="G71" s="44"/>
      <c r="H71" s="44"/>
      <c r="I71" s="44"/>
      <c r="J71" s="45"/>
    </row>
    <row r="72" ht="60">
      <c r="A72" s="36" t="s">
        <v>49</v>
      </c>
      <c r="B72" s="43"/>
      <c r="C72" s="44"/>
      <c r="D72" s="44"/>
      <c r="E72" s="46" t="s">
        <v>312</v>
      </c>
      <c r="F72" s="44"/>
      <c r="G72" s="44"/>
      <c r="H72" s="44"/>
      <c r="I72" s="44"/>
      <c r="J72" s="45"/>
    </row>
    <row r="73" ht="409.5">
      <c r="A73" s="36" t="s">
        <v>51</v>
      </c>
      <c r="B73" s="43"/>
      <c r="C73" s="44"/>
      <c r="D73" s="44"/>
      <c r="E73" s="38" t="s">
        <v>152</v>
      </c>
      <c r="F73" s="44"/>
      <c r="G73" s="44"/>
      <c r="H73" s="44"/>
      <c r="I73" s="44"/>
      <c r="J73" s="45"/>
    </row>
    <row r="74">
      <c r="A74" s="36" t="s">
        <v>42</v>
      </c>
      <c r="B74" s="36">
        <v>17</v>
      </c>
      <c r="C74" s="37" t="s">
        <v>313</v>
      </c>
      <c r="D74" s="36" t="s">
        <v>44</v>
      </c>
      <c r="E74" s="38" t="s">
        <v>314</v>
      </c>
      <c r="F74" s="39" t="s">
        <v>101</v>
      </c>
      <c r="G74" s="40">
        <v>152.83799999999999</v>
      </c>
      <c r="H74" s="41">
        <v>0</v>
      </c>
      <c r="I74" s="41">
        <f>ROUND(G74*H74,P4)</f>
        <v>0</v>
      </c>
      <c r="J74" s="36"/>
      <c r="O74" s="42">
        <f>I74*0.21</f>
        <v>0</v>
      </c>
      <c r="P74">
        <v>3</v>
      </c>
    </row>
    <row r="75" ht="75">
      <c r="A75" s="36" t="s">
        <v>47</v>
      </c>
      <c r="B75" s="43"/>
      <c r="C75" s="44"/>
      <c r="D75" s="44"/>
      <c r="E75" s="38" t="s">
        <v>315</v>
      </c>
      <c r="F75" s="44"/>
      <c r="G75" s="44"/>
      <c r="H75" s="44"/>
      <c r="I75" s="44"/>
      <c r="J75" s="45"/>
    </row>
    <row r="76" ht="60">
      <c r="A76" s="36" t="s">
        <v>49</v>
      </c>
      <c r="B76" s="43"/>
      <c r="C76" s="44"/>
      <c r="D76" s="44"/>
      <c r="E76" s="46" t="s">
        <v>316</v>
      </c>
      <c r="F76" s="44"/>
      <c r="G76" s="44"/>
      <c r="H76" s="44"/>
      <c r="I76" s="44"/>
      <c r="J76" s="45"/>
    </row>
    <row r="77" ht="90">
      <c r="A77" s="36" t="s">
        <v>51</v>
      </c>
      <c r="B77" s="43"/>
      <c r="C77" s="44"/>
      <c r="D77" s="44"/>
      <c r="E77" s="38" t="s">
        <v>317</v>
      </c>
      <c r="F77" s="44"/>
      <c r="G77" s="44"/>
      <c r="H77" s="44"/>
      <c r="I77" s="44"/>
      <c r="J77" s="45"/>
    </row>
    <row r="78">
      <c r="A78" s="36" t="s">
        <v>42</v>
      </c>
      <c r="B78" s="36">
        <v>18</v>
      </c>
      <c r="C78" s="37" t="s">
        <v>318</v>
      </c>
      <c r="D78" s="36" t="s">
        <v>44</v>
      </c>
      <c r="E78" s="38" t="s">
        <v>319</v>
      </c>
      <c r="F78" s="39" t="s">
        <v>101</v>
      </c>
      <c r="G78" s="40">
        <v>499.34100000000001</v>
      </c>
      <c r="H78" s="41">
        <v>0</v>
      </c>
      <c r="I78" s="41">
        <f>ROUND(G78*H78,P4)</f>
        <v>0</v>
      </c>
      <c r="J78" s="36"/>
      <c r="O78" s="42">
        <f>I78*0.21</f>
        <v>0</v>
      </c>
      <c r="P78">
        <v>3</v>
      </c>
    </row>
    <row r="79" ht="45">
      <c r="A79" s="36" t="s">
        <v>47</v>
      </c>
      <c r="B79" s="43"/>
      <c r="C79" s="44"/>
      <c r="D79" s="44"/>
      <c r="E79" s="38" t="s">
        <v>320</v>
      </c>
      <c r="F79" s="44"/>
      <c r="G79" s="44"/>
      <c r="H79" s="44"/>
      <c r="I79" s="44"/>
      <c r="J79" s="45"/>
    </row>
    <row r="80" ht="45">
      <c r="A80" s="36" t="s">
        <v>49</v>
      </c>
      <c r="B80" s="43"/>
      <c r="C80" s="44"/>
      <c r="D80" s="44"/>
      <c r="E80" s="46" t="s">
        <v>321</v>
      </c>
      <c r="F80" s="44"/>
      <c r="G80" s="44"/>
      <c r="H80" s="44"/>
      <c r="I80" s="44"/>
      <c r="J80" s="45"/>
    </row>
    <row r="81" ht="405">
      <c r="A81" s="36" t="s">
        <v>51</v>
      </c>
      <c r="B81" s="43"/>
      <c r="C81" s="44"/>
      <c r="D81" s="44"/>
      <c r="E81" s="38" t="s">
        <v>322</v>
      </c>
      <c r="F81" s="44"/>
      <c r="G81" s="44"/>
      <c r="H81" s="44"/>
      <c r="I81" s="44"/>
      <c r="J81" s="45"/>
    </row>
    <row r="82">
      <c r="A82" s="36" t="s">
        <v>42</v>
      </c>
      <c r="B82" s="36">
        <v>19</v>
      </c>
      <c r="C82" s="37" t="s">
        <v>323</v>
      </c>
      <c r="D82" s="36" t="s">
        <v>44</v>
      </c>
      <c r="E82" s="38" t="s">
        <v>324</v>
      </c>
      <c r="F82" s="39" t="s">
        <v>101</v>
      </c>
      <c r="G82" s="40">
        <v>18.792000000000002</v>
      </c>
      <c r="H82" s="41">
        <v>0</v>
      </c>
      <c r="I82" s="41">
        <f>ROUND(G82*H82,P4)</f>
        <v>0</v>
      </c>
      <c r="J82" s="36"/>
      <c r="O82" s="42">
        <f>I82*0.21</f>
        <v>0</v>
      </c>
      <c r="P82">
        <v>3</v>
      </c>
    </row>
    <row r="83" ht="60">
      <c r="A83" s="36" t="s">
        <v>47</v>
      </c>
      <c r="B83" s="43"/>
      <c r="C83" s="44"/>
      <c r="D83" s="44"/>
      <c r="E83" s="38" t="s">
        <v>325</v>
      </c>
      <c r="F83" s="44"/>
      <c r="G83" s="44"/>
      <c r="H83" s="44"/>
      <c r="I83" s="44"/>
      <c r="J83" s="45"/>
    </row>
    <row r="84" ht="45">
      <c r="A84" s="36" t="s">
        <v>49</v>
      </c>
      <c r="B84" s="43"/>
      <c r="C84" s="44"/>
      <c r="D84" s="44"/>
      <c r="E84" s="46" t="s">
        <v>326</v>
      </c>
      <c r="F84" s="44"/>
      <c r="G84" s="44"/>
      <c r="H84" s="44"/>
      <c r="I84" s="44"/>
      <c r="J84" s="45"/>
    </row>
    <row r="85" ht="405">
      <c r="A85" s="36" t="s">
        <v>51</v>
      </c>
      <c r="B85" s="43"/>
      <c r="C85" s="44"/>
      <c r="D85" s="44"/>
      <c r="E85" s="38" t="s">
        <v>322</v>
      </c>
      <c r="F85" s="44"/>
      <c r="G85" s="44"/>
      <c r="H85" s="44"/>
      <c r="I85" s="44"/>
      <c r="J85" s="45"/>
    </row>
    <row r="86">
      <c r="A86" s="36" t="s">
        <v>42</v>
      </c>
      <c r="B86" s="36">
        <v>20</v>
      </c>
      <c r="C86" s="37" t="s">
        <v>327</v>
      </c>
      <c r="D86" s="36" t="s">
        <v>44</v>
      </c>
      <c r="E86" s="38" t="s">
        <v>328</v>
      </c>
      <c r="F86" s="39" t="s">
        <v>101</v>
      </c>
      <c r="G86" s="40">
        <v>714.33299999999997</v>
      </c>
      <c r="H86" s="41">
        <v>0</v>
      </c>
      <c r="I86" s="41">
        <f>ROUND(G86*H86,P4)</f>
        <v>0</v>
      </c>
      <c r="J86" s="36"/>
      <c r="O86" s="42">
        <f>I86*0.21</f>
        <v>0</v>
      </c>
      <c r="P86">
        <v>3</v>
      </c>
    </row>
    <row r="87">
      <c r="A87" s="36" t="s">
        <v>47</v>
      </c>
      <c r="B87" s="43"/>
      <c r="C87" s="44"/>
      <c r="D87" s="44"/>
      <c r="E87" s="38" t="s">
        <v>329</v>
      </c>
      <c r="F87" s="44"/>
      <c r="G87" s="44"/>
      <c r="H87" s="44"/>
      <c r="I87" s="44"/>
      <c r="J87" s="45"/>
    </row>
    <row r="88" ht="75">
      <c r="A88" s="36" t="s">
        <v>49</v>
      </c>
      <c r="B88" s="43"/>
      <c r="C88" s="44"/>
      <c r="D88" s="44"/>
      <c r="E88" s="46" t="s">
        <v>330</v>
      </c>
      <c r="F88" s="44"/>
      <c r="G88" s="44"/>
      <c r="H88" s="44"/>
      <c r="I88" s="44"/>
      <c r="J88" s="45"/>
    </row>
    <row r="89" ht="240">
      <c r="A89" s="36" t="s">
        <v>51</v>
      </c>
      <c r="B89" s="43"/>
      <c r="C89" s="44"/>
      <c r="D89" s="44"/>
      <c r="E89" s="38" t="s">
        <v>331</v>
      </c>
      <c r="F89" s="44"/>
      <c r="G89" s="44"/>
      <c r="H89" s="44"/>
      <c r="I89" s="44"/>
      <c r="J89" s="45"/>
    </row>
    <row r="90">
      <c r="A90" s="36" t="s">
        <v>42</v>
      </c>
      <c r="B90" s="36">
        <v>21</v>
      </c>
      <c r="C90" s="37" t="s">
        <v>332</v>
      </c>
      <c r="D90" s="36" t="s">
        <v>44</v>
      </c>
      <c r="E90" s="38" t="s">
        <v>333</v>
      </c>
      <c r="F90" s="39" t="s">
        <v>101</v>
      </c>
      <c r="G90" s="40">
        <v>164.821</v>
      </c>
      <c r="H90" s="41">
        <v>0</v>
      </c>
      <c r="I90" s="41">
        <f>ROUND(G90*H90,P4)</f>
        <v>0</v>
      </c>
      <c r="J90" s="36"/>
      <c r="O90" s="42">
        <f>I90*0.21</f>
        <v>0</v>
      </c>
      <c r="P90">
        <v>3</v>
      </c>
    </row>
    <row r="91" ht="90">
      <c r="A91" s="36" t="s">
        <v>47</v>
      </c>
      <c r="B91" s="43"/>
      <c r="C91" s="44"/>
      <c r="D91" s="44"/>
      <c r="E91" s="38" t="s">
        <v>334</v>
      </c>
      <c r="F91" s="44"/>
      <c r="G91" s="44"/>
      <c r="H91" s="44"/>
      <c r="I91" s="44"/>
      <c r="J91" s="45"/>
    </row>
    <row r="92" ht="75">
      <c r="A92" s="36" t="s">
        <v>49</v>
      </c>
      <c r="B92" s="43"/>
      <c r="C92" s="44"/>
      <c r="D92" s="44"/>
      <c r="E92" s="46" t="s">
        <v>335</v>
      </c>
      <c r="F92" s="44"/>
      <c r="G92" s="44"/>
      <c r="H92" s="44"/>
      <c r="I92" s="44"/>
      <c r="J92" s="45"/>
    </row>
    <row r="93" ht="300">
      <c r="A93" s="36" t="s">
        <v>51</v>
      </c>
      <c r="B93" s="43"/>
      <c r="C93" s="44"/>
      <c r="D93" s="44"/>
      <c r="E93" s="38" t="s">
        <v>336</v>
      </c>
      <c r="F93" s="44"/>
      <c r="G93" s="44"/>
      <c r="H93" s="44"/>
      <c r="I93" s="44"/>
      <c r="J93" s="45"/>
    </row>
    <row r="94">
      <c r="A94" s="36" t="s">
        <v>42</v>
      </c>
      <c r="B94" s="36">
        <v>22</v>
      </c>
      <c r="C94" s="37" t="s">
        <v>337</v>
      </c>
      <c r="D94" s="36" t="s">
        <v>44</v>
      </c>
      <c r="E94" s="38" t="s">
        <v>338</v>
      </c>
      <c r="F94" s="39" t="s">
        <v>101</v>
      </c>
      <c r="G94" s="40">
        <v>182.80000000000001</v>
      </c>
      <c r="H94" s="41">
        <v>0</v>
      </c>
      <c r="I94" s="41">
        <f>ROUND(G94*H94,P4)</f>
        <v>0</v>
      </c>
      <c r="J94" s="36"/>
      <c r="O94" s="42">
        <f>I94*0.21</f>
        <v>0</v>
      </c>
      <c r="P94">
        <v>3</v>
      </c>
    </row>
    <row r="95" ht="45">
      <c r="A95" s="36" t="s">
        <v>47</v>
      </c>
      <c r="B95" s="43"/>
      <c r="C95" s="44"/>
      <c r="D95" s="44"/>
      <c r="E95" s="38" t="s">
        <v>339</v>
      </c>
      <c r="F95" s="44"/>
      <c r="G95" s="44"/>
      <c r="H95" s="44"/>
      <c r="I95" s="44"/>
      <c r="J95" s="45"/>
    </row>
    <row r="96" ht="45">
      <c r="A96" s="36" t="s">
        <v>49</v>
      </c>
      <c r="B96" s="43"/>
      <c r="C96" s="44"/>
      <c r="D96" s="44"/>
      <c r="E96" s="46" t="s">
        <v>340</v>
      </c>
      <c r="F96" s="44"/>
      <c r="G96" s="44"/>
      <c r="H96" s="44"/>
      <c r="I96" s="44"/>
      <c r="J96" s="45"/>
    </row>
    <row r="97" ht="360">
      <c r="A97" s="36" t="s">
        <v>51</v>
      </c>
      <c r="B97" s="43"/>
      <c r="C97" s="44"/>
      <c r="D97" s="44"/>
      <c r="E97" s="38" t="s">
        <v>341</v>
      </c>
      <c r="F97" s="44"/>
      <c r="G97" s="44"/>
      <c r="H97" s="44"/>
      <c r="I97" s="44"/>
      <c r="J97" s="45"/>
    </row>
    <row r="98">
      <c r="A98" s="36" t="s">
        <v>42</v>
      </c>
      <c r="B98" s="36">
        <v>23</v>
      </c>
      <c r="C98" s="37" t="s">
        <v>342</v>
      </c>
      <c r="D98" s="36" t="s">
        <v>44</v>
      </c>
      <c r="E98" s="38" t="s">
        <v>343</v>
      </c>
      <c r="F98" s="39" t="s">
        <v>109</v>
      </c>
      <c r="G98" s="40">
        <v>4.5880000000000001</v>
      </c>
      <c r="H98" s="41">
        <v>0</v>
      </c>
      <c r="I98" s="41">
        <f>ROUND(G98*H98,P4)</f>
        <v>0</v>
      </c>
      <c r="J98" s="36"/>
      <c r="O98" s="42">
        <f>I98*0.21</f>
        <v>0</v>
      </c>
      <c r="P98">
        <v>3</v>
      </c>
    </row>
    <row r="99" ht="30">
      <c r="A99" s="36" t="s">
        <v>47</v>
      </c>
      <c r="B99" s="43"/>
      <c r="C99" s="44"/>
      <c r="D99" s="44"/>
      <c r="E99" s="38" t="s">
        <v>344</v>
      </c>
      <c r="F99" s="44"/>
      <c r="G99" s="44"/>
      <c r="H99" s="44"/>
      <c r="I99" s="44"/>
      <c r="J99" s="45"/>
    </row>
    <row r="100" ht="60">
      <c r="A100" s="36" t="s">
        <v>49</v>
      </c>
      <c r="B100" s="43"/>
      <c r="C100" s="44"/>
      <c r="D100" s="44"/>
      <c r="E100" s="46" t="s">
        <v>345</v>
      </c>
      <c r="F100" s="44"/>
      <c r="G100" s="44"/>
      <c r="H100" s="44"/>
      <c r="I100" s="44"/>
      <c r="J100" s="45"/>
    </row>
    <row r="101" ht="45">
      <c r="A101" s="36" t="s">
        <v>51</v>
      </c>
      <c r="B101" s="43"/>
      <c r="C101" s="44"/>
      <c r="D101" s="44"/>
      <c r="E101" s="38" t="s">
        <v>346</v>
      </c>
      <c r="F101" s="44"/>
      <c r="G101" s="44"/>
      <c r="H101" s="44"/>
      <c r="I101" s="44"/>
      <c r="J101" s="45"/>
    </row>
    <row r="102">
      <c r="A102" s="36" t="s">
        <v>42</v>
      </c>
      <c r="B102" s="36">
        <v>24</v>
      </c>
      <c r="C102" s="37" t="s">
        <v>169</v>
      </c>
      <c r="D102" s="36" t="s">
        <v>44</v>
      </c>
      <c r="E102" s="38" t="s">
        <v>170</v>
      </c>
      <c r="F102" s="39" t="s">
        <v>109</v>
      </c>
      <c r="G102" s="40">
        <v>4.5880000000000001</v>
      </c>
      <c r="H102" s="41">
        <v>0</v>
      </c>
      <c r="I102" s="41">
        <f>ROUND(G102*H102,P4)</f>
        <v>0</v>
      </c>
      <c r="J102" s="36"/>
      <c r="O102" s="42">
        <f>I102*0.21</f>
        <v>0</v>
      </c>
      <c r="P102">
        <v>3</v>
      </c>
    </row>
    <row r="103">
      <c r="A103" s="36" t="s">
        <v>47</v>
      </c>
      <c r="B103" s="43"/>
      <c r="C103" s="44"/>
      <c r="D103" s="44"/>
      <c r="E103" s="38" t="s">
        <v>347</v>
      </c>
      <c r="F103" s="44"/>
      <c r="G103" s="44"/>
      <c r="H103" s="44"/>
      <c r="I103" s="44"/>
      <c r="J103" s="45"/>
    </row>
    <row r="104">
      <c r="A104" s="36" t="s">
        <v>49</v>
      </c>
      <c r="B104" s="43"/>
      <c r="C104" s="44"/>
      <c r="D104" s="44"/>
      <c r="E104" s="46" t="s">
        <v>348</v>
      </c>
      <c r="F104" s="44"/>
      <c r="G104" s="44"/>
      <c r="H104" s="44"/>
      <c r="I104" s="44"/>
      <c r="J104" s="45"/>
    </row>
    <row r="105" ht="30">
      <c r="A105" s="36" t="s">
        <v>51</v>
      </c>
      <c r="B105" s="43"/>
      <c r="C105" s="44"/>
      <c r="D105" s="44"/>
      <c r="E105" s="38" t="s">
        <v>172</v>
      </c>
      <c r="F105" s="44"/>
      <c r="G105" s="44"/>
      <c r="H105" s="44"/>
      <c r="I105" s="44"/>
      <c r="J105" s="45"/>
    </row>
    <row r="106">
      <c r="A106" s="36" t="s">
        <v>42</v>
      </c>
      <c r="B106" s="36">
        <v>25</v>
      </c>
      <c r="C106" s="37" t="s">
        <v>173</v>
      </c>
      <c r="D106" s="36" t="s">
        <v>44</v>
      </c>
      <c r="E106" s="38" t="s">
        <v>174</v>
      </c>
      <c r="F106" s="39" t="s">
        <v>109</v>
      </c>
      <c r="G106" s="40">
        <v>4.5880000000000001</v>
      </c>
      <c r="H106" s="41">
        <v>0</v>
      </c>
      <c r="I106" s="41">
        <f>ROUND(G106*H106,P4)</f>
        <v>0</v>
      </c>
      <c r="J106" s="36"/>
      <c r="O106" s="42">
        <f>I106*0.21</f>
        <v>0</v>
      </c>
      <c r="P106">
        <v>3</v>
      </c>
    </row>
    <row r="107">
      <c r="A107" s="36" t="s">
        <v>47</v>
      </c>
      <c r="B107" s="43"/>
      <c r="C107" s="44"/>
      <c r="D107" s="44"/>
      <c r="E107" s="47" t="s">
        <v>44</v>
      </c>
      <c r="F107" s="44"/>
      <c r="G107" s="44"/>
      <c r="H107" s="44"/>
      <c r="I107" s="44"/>
      <c r="J107" s="45"/>
    </row>
    <row r="108">
      <c r="A108" s="36" t="s">
        <v>49</v>
      </c>
      <c r="B108" s="43"/>
      <c r="C108" s="44"/>
      <c r="D108" s="44"/>
      <c r="E108" s="46" t="s">
        <v>349</v>
      </c>
      <c r="F108" s="44"/>
      <c r="G108" s="44"/>
      <c r="H108" s="44"/>
      <c r="I108" s="44"/>
      <c r="J108" s="45"/>
    </row>
    <row r="109" ht="45">
      <c r="A109" s="36" t="s">
        <v>51</v>
      </c>
      <c r="B109" s="43"/>
      <c r="C109" s="44"/>
      <c r="D109" s="44"/>
      <c r="E109" s="38" t="s">
        <v>176</v>
      </c>
      <c r="F109" s="44"/>
      <c r="G109" s="44"/>
      <c r="H109" s="44"/>
      <c r="I109" s="44"/>
      <c r="J109" s="45"/>
    </row>
    <row r="110">
      <c r="A110" s="36" t="s">
        <v>42</v>
      </c>
      <c r="B110" s="36">
        <v>26</v>
      </c>
      <c r="C110" s="37" t="s">
        <v>177</v>
      </c>
      <c r="D110" s="36" t="s">
        <v>44</v>
      </c>
      <c r="E110" s="38" t="s">
        <v>178</v>
      </c>
      <c r="F110" s="39" t="s">
        <v>109</v>
      </c>
      <c r="G110" s="40">
        <v>4.5880000000000001</v>
      </c>
      <c r="H110" s="41">
        <v>0</v>
      </c>
      <c r="I110" s="41">
        <f>ROUND(G110*H110,P4)</f>
        <v>0</v>
      </c>
      <c r="J110" s="36"/>
      <c r="O110" s="42">
        <f>I110*0.21</f>
        <v>0</v>
      </c>
      <c r="P110">
        <v>3</v>
      </c>
    </row>
    <row r="111">
      <c r="A111" s="36" t="s">
        <v>47</v>
      </c>
      <c r="B111" s="43"/>
      <c r="C111" s="44"/>
      <c r="D111" s="44"/>
      <c r="E111" s="47" t="s">
        <v>44</v>
      </c>
      <c r="F111" s="44"/>
      <c r="G111" s="44"/>
      <c r="H111" s="44"/>
      <c r="I111" s="44"/>
      <c r="J111" s="45"/>
    </row>
    <row r="112">
      <c r="A112" s="36" t="s">
        <v>49</v>
      </c>
      <c r="B112" s="43"/>
      <c r="C112" s="44"/>
      <c r="D112" s="44"/>
      <c r="E112" s="46" t="s">
        <v>349</v>
      </c>
      <c r="F112" s="44"/>
      <c r="G112" s="44"/>
      <c r="H112" s="44"/>
      <c r="I112" s="44"/>
      <c r="J112" s="45"/>
    </row>
    <row r="113" ht="45">
      <c r="A113" s="36" t="s">
        <v>51</v>
      </c>
      <c r="B113" s="43"/>
      <c r="C113" s="44"/>
      <c r="D113" s="44"/>
      <c r="E113" s="38" t="s">
        <v>179</v>
      </c>
      <c r="F113" s="44"/>
      <c r="G113" s="44"/>
      <c r="H113" s="44"/>
      <c r="I113" s="44"/>
      <c r="J113" s="45"/>
    </row>
    <row r="114">
      <c r="A114" s="30" t="s">
        <v>39</v>
      </c>
      <c r="B114" s="31"/>
      <c r="C114" s="32" t="s">
        <v>58</v>
      </c>
      <c r="D114" s="33"/>
      <c r="E114" s="30" t="s">
        <v>180</v>
      </c>
      <c r="F114" s="33"/>
      <c r="G114" s="33"/>
      <c r="H114" s="33"/>
      <c r="I114" s="34">
        <f>SUMIFS(I115:I134,A115:A134,"P")</f>
        <v>0</v>
      </c>
      <c r="J114" s="35"/>
    </row>
    <row r="115">
      <c r="A115" s="36" t="s">
        <v>42</v>
      </c>
      <c r="B115" s="36">
        <v>27</v>
      </c>
      <c r="C115" s="37" t="s">
        <v>350</v>
      </c>
      <c r="D115" s="36" t="s">
        <v>44</v>
      </c>
      <c r="E115" s="38" t="s">
        <v>351</v>
      </c>
      <c r="F115" s="39" t="s">
        <v>101</v>
      </c>
      <c r="G115" s="40">
        <v>2.4430000000000001</v>
      </c>
      <c r="H115" s="41">
        <v>0</v>
      </c>
      <c r="I115" s="41">
        <f>ROUND(G115*H115,P4)</f>
        <v>0</v>
      </c>
      <c r="J115" s="36"/>
      <c r="O115" s="42">
        <f>I115*0.21</f>
        <v>0</v>
      </c>
      <c r="P115">
        <v>3</v>
      </c>
    </row>
    <row r="116" ht="30">
      <c r="A116" s="36" t="s">
        <v>47</v>
      </c>
      <c r="B116" s="43"/>
      <c r="C116" s="44"/>
      <c r="D116" s="44"/>
      <c r="E116" s="38" t="s">
        <v>352</v>
      </c>
      <c r="F116" s="44"/>
      <c r="G116" s="44"/>
      <c r="H116" s="44"/>
      <c r="I116" s="44"/>
      <c r="J116" s="45"/>
    </row>
    <row r="117">
      <c r="A117" s="36" t="s">
        <v>49</v>
      </c>
      <c r="B117" s="43"/>
      <c r="C117" s="44"/>
      <c r="D117" s="44"/>
      <c r="E117" s="46" t="s">
        <v>353</v>
      </c>
      <c r="F117" s="44"/>
      <c r="G117" s="44"/>
      <c r="H117" s="44"/>
      <c r="I117" s="44"/>
      <c r="J117" s="45"/>
    </row>
    <row r="118" ht="75">
      <c r="A118" s="36" t="s">
        <v>51</v>
      </c>
      <c r="B118" s="43"/>
      <c r="C118" s="44"/>
      <c r="D118" s="44"/>
      <c r="E118" s="38" t="s">
        <v>354</v>
      </c>
      <c r="F118" s="44"/>
      <c r="G118" s="44"/>
      <c r="H118" s="44"/>
      <c r="I118" s="44"/>
      <c r="J118" s="45"/>
    </row>
    <row r="119">
      <c r="A119" s="36" t="s">
        <v>42</v>
      </c>
      <c r="B119" s="36">
        <v>28</v>
      </c>
      <c r="C119" s="37" t="s">
        <v>355</v>
      </c>
      <c r="D119" s="36" t="s">
        <v>44</v>
      </c>
      <c r="E119" s="38" t="s">
        <v>356</v>
      </c>
      <c r="F119" s="39" t="s">
        <v>101</v>
      </c>
      <c r="G119" s="40">
        <v>0.93899999999999995</v>
      </c>
      <c r="H119" s="41">
        <v>0</v>
      </c>
      <c r="I119" s="41">
        <f>ROUND(G119*H119,P4)</f>
        <v>0</v>
      </c>
      <c r="J119" s="36"/>
      <c r="O119" s="42">
        <f>I119*0.21</f>
        <v>0</v>
      </c>
      <c r="P119">
        <v>3</v>
      </c>
    </row>
    <row r="120" ht="45">
      <c r="A120" s="36" t="s">
        <v>47</v>
      </c>
      <c r="B120" s="43"/>
      <c r="C120" s="44"/>
      <c r="D120" s="44"/>
      <c r="E120" s="38" t="s">
        <v>357</v>
      </c>
      <c r="F120" s="44"/>
      <c r="G120" s="44"/>
      <c r="H120" s="44"/>
      <c r="I120" s="44"/>
      <c r="J120" s="45"/>
    </row>
    <row r="121" ht="60">
      <c r="A121" s="36" t="s">
        <v>49</v>
      </c>
      <c r="B121" s="43"/>
      <c r="C121" s="44"/>
      <c r="D121" s="44"/>
      <c r="E121" s="46" t="s">
        <v>358</v>
      </c>
      <c r="F121" s="44"/>
      <c r="G121" s="44"/>
      <c r="H121" s="44"/>
      <c r="I121" s="44"/>
      <c r="J121" s="45"/>
    </row>
    <row r="122" ht="75">
      <c r="A122" s="36" t="s">
        <v>51</v>
      </c>
      <c r="B122" s="43"/>
      <c r="C122" s="44"/>
      <c r="D122" s="44"/>
      <c r="E122" s="38" t="s">
        <v>354</v>
      </c>
      <c r="F122" s="44"/>
      <c r="G122" s="44"/>
      <c r="H122" s="44"/>
      <c r="I122" s="44"/>
      <c r="J122" s="45"/>
    </row>
    <row r="123" ht="30">
      <c r="A123" s="36" t="s">
        <v>42</v>
      </c>
      <c r="B123" s="36">
        <v>29</v>
      </c>
      <c r="C123" s="37" t="s">
        <v>359</v>
      </c>
      <c r="D123" s="36" t="s">
        <v>44</v>
      </c>
      <c r="E123" s="38" t="s">
        <v>360</v>
      </c>
      <c r="F123" s="39" t="s">
        <v>62</v>
      </c>
      <c r="G123" s="40">
        <v>93</v>
      </c>
      <c r="H123" s="41">
        <v>0</v>
      </c>
      <c r="I123" s="41">
        <f>ROUND(G123*H123,P4)</f>
        <v>0</v>
      </c>
      <c r="J123" s="36"/>
      <c r="O123" s="42">
        <f>I123*0.21</f>
        <v>0</v>
      </c>
      <c r="P123">
        <v>3</v>
      </c>
    </row>
    <row r="124" ht="75">
      <c r="A124" s="36" t="s">
        <v>47</v>
      </c>
      <c r="B124" s="43"/>
      <c r="C124" s="44"/>
      <c r="D124" s="44"/>
      <c r="E124" s="38" t="s">
        <v>361</v>
      </c>
      <c r="F124" s="44"/>
      <c r="G124" s="44"/>
      <c r="H124" s="44"/>
      <c r="I124" s="44"/>
      <c r="J124" s="45"/>
    </row>
    <row r="125">
      <c r="A125" s="36" t="s">
        <v>49</v>
      </c>
      <c r="B125" s="43"/>
      <c r="C125" s="44"/>
      <c r="D125" s="44"/>
      <c r="E125" s="46" t="s">
        <v>362</v>
      </c>
      <c r="F125" s="44"/>
      <c r="G125" s="44"/>
      <c r="H125" s="44"/>
      <c r="I125" s="44"/>
      <c r="J125" s="45"/>
    </row>
    <row r="126" ht="90">
      <c r="A126" s="36" t="s">
        <v>51</v>
      </c>
      <c r="B126" s="43"/>
      <c r="C126" s="44"/>
      <c r="D126" s="44"/>
      <c r="E126" s="38" t="s">
        <v>363</v>
      </c>
      <c r="F126" s="44"/>
      <c r="G126" s="44"/>
      <c r="H126" s="44"/>
      <c r="I126" s="44"/>
      <c r="J126" s="45"/>
    </row>
    <row r="127" ht="30">
      <c r="A127" s="36" t="s">
        <v>42</v>
      </c>
      <c r="B127" s="36">
        <v>30</v>
      </c>
      <c r="C127" s="37" t="s">
        <v>364</v>
      </c>
      <c r="D127" s="36" t="s">
        <v>44</v>
      </c>
      <c r="E127" s="38" t="s">
        <v>365</v>
      </c>
      <c r="F127" s="39" t="s">
        <v>62</v>
      </c>
      <c r="G127" s="40">
        <v>336</v>
      </c>
      <c r="H127" s="41">
        <v>0</v>
      </c>
      <c r="I127" s="41">
        <f>ROUND(G127*H127,P4)</f>
        <v>0</v>
      </c>
      <c r="J127" s="36"/>
      <c r="O127" s="42">
        <f>I127*0.21</f>
        <v>0</v>
      </c>
      <c r="P127">
        <v>3</v>
      </c>
    </row>
    <row r="128" ht="45">
      <c r="A128" s="36" t="s">
        <v>47</v>
      </c>
      <c r="B128" s="43"/>
      <c r="C128" s="44"/>
      <c r="D128" s="44"/>
      <c r="E128" s="38" t="s">
        <v>366</v>
      </c>
      <c r="F128" s="44"/>
      <c r="G128" s="44"/>
      <c r="H128" s="44"/>
      <c r="I128" s="44"/>
      <c r="J128" s="45"/>
    </row>
    <row r="129">
      <c r="A129" s="36" t="s">
        <v>49</v>
      </c>
      <c r="B129" s="43"/>
      <c r="C129" s="44"/>
      <c r="D129" s="44"/>
      <c r="E129" s="46" t="s">
        <v>367</v>
      </c>
      <c r="F129" s="44"/>
      <c r="G129" s="44"/>
      <c r="H129" s="44"/>
      <c r="I129" s="44"/>
      <c r="J129" s="45"/>
    </row>
    <row r="130" ht="90">
      <c r="A130" s="36" t="s">
        <v>51</v>
      </c>
      <c r="B130" s="43"/>
      <c r="C130" s="44"/>
      <c r="D130" s="44"/>
      <c r="E130" s="38" t="s">
        <v>368</v>
      </c>
      <c r="F130" s="44"/>
      <c r="G130" s="44"/>
      <c r="H130" s="44"/>
      <c r="I130" s="44"/>
      <c r="J130" s="45"/>
    </row>
    <row r="131">
      <c r="A131" s="36" t="s">
        <v>42</v>
      </c>
      <c r="B131" s="36">
        <v>31</v>
      </c>
      <c r="C131" s="37" t="s">
        <v>369</v>
      </c>
      <c r="D131" s="36" t="s">
        <v>44</v>
      </c>
      <c r="E131" s="38" t="s">
        <v>370</v>
      </c>
      <c r="F131" s="39" t="s">
        <v>109</v>
      </c>
      <c r="G131" s="40">
        <v>198.541</v>
      </c>
      <c r="H131" s="41">
        <v>0</v>
      </c>
      <c r="I131" s="41">
        <f>ROUND(G131*H131,P4)</f>
        <v>0</v>
      </c>
      <c r="J131" s="36"/>
      <c r="O131" s="42">
        <f>I131*0.21</f>
        <v>0</v>
      </c>
      <c r="P131">
        <v>3</v>
      </c>
    </row>
    <row r="132" ht="45">
      <c r="A132" s="36" t="s">
        <v>47</v>
      </c>
      <c r="B132" s="43"/>
      <c r="C132" s="44"/>
      <c r="D132" s="44"/>
      <c r="E132" s="38" t="s">
        <v>371</v>
      </c>
      <c r="F132" s="44"/>
      <c r="G132" s="44"/>
      <c r="H132" s="44"/>
      <c r="I132" s="44"/>
      <c r="J132" s="45"/>
    </row>
    <row r="133" ht="105">
      <c r="A133" s="36" t="s">
        <v>49</v>
      </c>
      <c r="B133" s="43"/>
      <c r="C133" s="44"/>
      <c r="D133" s="44"/>
      <c r="E133" s="46" t="s">
        <v>372</v>
      </c>
      <c r="F133" s="44"/>
      <c r="G133" s="44"/>
      <c r="H133" s="44"/>
      <c r="I133" s="44"/>
      <c r="J133" s="45"/>
    </row>
    <row r="134" ht="120">
      <c r="A134" s="36" t="s">
        <v>51</v>
      </c>
      <c r="B134" s="43"/>
      <c r="C134" s="44"/>
      <c r="D134" s="44"/>
      <c r="E134" s="38" t="s">
        <v>373</v>
      </c>
      <c r="F134" s="44"/>
      <c r="G134" s="44"/>
      <c r="H134" s="44"/>
      <c r="I134" s="44"/>
      <c r="J134" s="45"/>
    </row>
    <row r="135">
      <c r="A135" s="30" t="s">
        <v>39</v>
      </c>
      <c r="B135" s="31"/>
      <c r="C135" s="32" t="s">
        <v>82</v>
      </c>
      <c r="D135" s="33"/>
      <c r="E135" s="30" t="s">
        <v>374</v>
      </c>
      <c r="F135" s="33"/>
      <c r="G135" s="33"/>
      <c r="H135" s="33"/>
      <c r="I135" s="34">
        <f>SUMIFS(I136:I147,A136:A147,"P")</f>
        <v>0</v>
      </c>
      <c r="J135" s="35"/>
    </row>
    <row r="136">
      <c r="A136" s="36" t="s">
        <v>42</v>
      </c>
      <c r="B136" s="36">
        <v>32</v>
      </c>
      <c r="C136" s="37" t="s">
        <v>375</v>
      </c>
      <c r="D136" s="36" t="s">
        <v>44</v>
      </c>
      <c r="E136" s="38" t="s">
        <v>376</v>
      </c>
      <c r="F136" s="39" t="s">
        <v>101</v>
      </c>
      <c r="G136" s="40">
        <v>0.98399999999999999</v>
      </c>
      <c r="H136" s="41">
        <v>0</v>
      </c>
      <c r="I136" s="41">
        <f>ROUND(G136*H136,P4)</f>
        <v>0</v>
      </c>
      <c r="J136" s="36"/>
      <c r="O136" s="42">
        <f>I136*0.21</f>
        <v>0</v>
      </c>
      <c r="P136">
        <v>3</v>
      </c>
    </row>
    <row r="137" ht="45">
      <c r="A137" s="36" t="s">
        <v>47</v>
      </c>
      <c r="B137" s="43"/>
      <c r="C137" s="44"/>
      <c r="D137" s="44"/>
      <c r="E137" s="38" t="s">
        <v>377</v>
      </c>
      <c r="F137" s="44"/>
      <c r="G137" s="44"/>
      <c r="H137" s="44"/>
      <c r="I137" s="44"/>
      <c r="J137" s="45"/>
    </row>
    <row r="138">
      <c r="A138" s="36" t="s">
        <v>49</v>
      </c>
      <c r="B138" s="43"/>
      <c r="C138" s="44"/>
      <c r="D138" s="44"/>
      <c r="E138" s="46" t="s">
        <v>378</v>
      </c>
      <c r="F138" s="44"/>
      <c r="G138" s="44"/>
      <c r="H138" s="44"/>
      <c r="I138" s="44"/>
      <c r="J138" s="45"/>
    </row>
    <row r="139" ht="45">
      <c r="A139" s="36" t="s">
        <v>51</v>
      </c>
      <c r="B139" s="43"/>
      <c r="C139" s="44"/>
      <c r="D139" s="44"/>
      <c r="E139" s="38" t="s">
        <v>379</v>
      </c>
      <c r="F139" s="44"/>
      <c r="G139" s="44"/>
      <c r="H139" s="44"/>
      <c r="I139" s="44"/>
      <c r="J139" s="45"/>
    </row>
    <row r="140">
      <c r="A140" s="36" t="s">
        <v>42</v>
      </c>
      <c r="B140" s="36">
        <v>33</v>
      </c>
      <c r="C140" s="37" t="s">
        <v>380</v>
      </c>
      <c r="D140" s="36" t="s">
        <v>44</v>
      </c>
      <c r="E140" s="38" t="s">
        <v>381</v>
      </c>
      <c r="F140" s="39" t="s">
        <v>101</v>
      </c>
      <c r="G140" s="40">
        <v>14.676</v>
      </c>
      <c r="H140" s="41">
        <v>0</v>
      </c>
      <c r="I140" s="41">
        <f>ROUND(G140*H140,P4)</f>
        <v>0</v>
      </c>
      <c r="J140" s="36"/>
      <c r="O140" s="42">
        <f>I140*0.21</f>
        <v>0</v>
      </c>
      <c r="P140">
        <v>3</v>
      </c>
    </row>
    <row r="141" ht="45">
      <c r="A141" s="36" t="s">
        <v>47</v>
      </c>
      <c r="B141" s="43"/>
      <c r="C141" s="44"/>
      <c r="D141" s="44"/>
      <c r="E141" s="38" t="s">
        <v>382</v>
      </c>
      <c r="F141" s="44"/>
      <c r="G141" s="44"/>
      <c r="H141" s="44"/>
      <c r="I141" s="44"/>
      <c r="J141" s="45"/>
    </row>
    <row r="142">
      <c r="A142" s="36" t="s">
        <v>49</v>
      </c>
      <c r="B142" s="43"/>
      <c r="C142" s="44"/>
      <c r="D142" s="44"/>
      <c r="E142" s="46" t="s">
        <v>383</v>
      </c>
      <c r="F142" s="44"/>
      <c r="G142" s="44"/>
      <c r="H142" s="44"/>
      <c r="I142" s="44"/>
      <c r="J142" s="45"/>
    </row>
    <row r="143" ht="409.5">
      <c r="A143" s="36" t="s">
        <v>51</v>
      </c>
      <c r="B143" s="43"/>
      <c r="C143" s="44"/>
      <c r="D143" s="44"/>
      <c r="E143" s="38" t="s">
        <v>384</v>
      </c>
      <c r="F143" s="44"/>
      <c r="G143" s="44"/>
      <c r="H143" s="44"/>
      <c r="I143" s="44"/>
      <c r="J143" s="45"/>
    </row>
    <row r="144">
      <c r="A144" s="36" t="s">
        <v>42</v>
      </c>
      <c r="B144" s="36">
        <v>34</v>
      </c>
      <c r="C144" s="37" t="s">
        <v>385</v>
      </c>
      <c r="D144" s="36" t="s">
        <v>44</v>
      </c>
      <c r="E144" s="38" t="s">
        <v>386</v>
      </c>
      <c r="F144" s="39" t="s">
        <v>119</v>
      </c>
      <c r="G144" s="40">
        <v>2.9350000000000001</v>
      </c>
      <c r="H144" s="41">
        <v>0</v>
      </c>
      <c r="I144" s="41">
        <f>ROUND(G144*H144,P4)</f>
        <v>0</v>
      </c>
      <c r="J144" s="36"/>
      <c r="O144" s="42">
        <f>I144*0.21</f>
        <v>0</v>
      </c>
      <c r="P144">
        <v>3</v>
      </c>
    </row>
    <row r="145" ht="45">
      <c r="A145" s="36" t="s">
        <v>47</v>
      </c>
      <c r="B145" s="43"/>
      <c r="C145" s="44"/>
      <c r="D145" s="44"/>
      <c r="E145" s="38" t="s">
        <v>387</v>
      </c>
      <c r="F145" s="44"/>
      <c r="G145" s="44"/>
      <c r="H145" s="44"/>
      <c r="I145" s="44"/>
      <c r="J145" s="45"/>
    </row>
    <row r="146">
      <c r="A146" s="36" t="s">
        <v>49</v>
      </c>
      <c r="B146" s="43"/>
      <c r="C146" s="44"/>
      <c r="D146" s="44"/>
      <c r="E146" s="46" t="s">
        <v>388</v>
      </c>
      <c r="F146" s="44"/>
      <c r="G146" s="44"/>
      <c r="H146" s="44"/>
      <c r="I146" s="44"/>
      <c r="J146" s="45"/>
    </row>
    <row r="147" ht="330">
      <c r="A147" s="36" t="s">
        <v>51</v>
      </c>
      <c r="B147" s="43"/>
      <c r="C147" s="44"/>
      <c r="D147" s="44"/>
      <c r="E147" s="38" t="s">
        <v>389</v>
      </c>
      <c r="F147" s="44"/>
      <c r="G147" s="44"/>
      <c r="H147" s="44"/>
      <c r="I147" s="44"/>
      <c r="J147" s="45"/>
    </row>
    <row r="148">
      <c r="A148" s="30" t="s">
        <v>39</v>
      </c>
      <c r="B148" s="31"/>
      <c r="C148" s="32" t="s">
        <v>84</v>
      </c>
      <c r="D148" s="33"/>
      <c r="E148" s="30" t="s">
        <v>390</v>
      </c>
      <c r="F148" s="33"/>
      <c r="G148" s="33"/>
      <c r="H148" s="33"/>
      <c r="I148" s="34">
        <f>SUMIFS(I149:I208,A149:A208,"P")</f>
        <v>0</v>
      </c>
      <c r="J148" s="35"/>
    </row>
    <row r="149">
      <c r="A149" s="36" t="s">
        <v>42</v>
      </c>
      <c r="B149" s="36">
        <v>35</v>
      </c>
      <c r="C149" s="37" t="s">
        <v>391</v>
      </c>
      <c r="D149" s="36" t="s">
        <v>44</v>
      </c>
      <c r="E149" s="38" t="s">
        <v>392</v>
      </c>
      <c r="F149" s="39" t="s">
        <v>101</v>
      </c>
      <c r="G149" s="40">
        <v>16.704999999999998</v>
      </c>
      <c r="H149" s="41">
        <v>0</v>
      </c>
      <c r="I149" s="41">
        <f>ROUND(G149*H149,P4)</f>
        <v>0</v>
      </c>
      <c r="J149" s="36"/>
      <c r="O149" s="42">
        <f>I149*0.21</f>
        <v>0</v>
      </c>
      <c r="P149">
        <v>3</v>
      </c>
    </row>
    <row r="150" ht="30">
      <c r="A150" s="36" t="s">
        <v>47</v>
      </c>
      <c r="B150" s="43"/>
      <c r="C150" s="44"/>
      <c r="D150" s="44"/>
      <c r="E150" s="38" t="s">
        <v>393</v>
      </c>
      <c r="F150" s="44"/>
      <c r="G150" s="44"/>
      <c r="H150" s="44"/>
      <c r="I150" s="44"/>
      <c r="J150" s="45"/>
    </row>
    <row r="151">
      <c r="A151" s="36" t="s">
        <v>49</v>
      </c>
      <c r="B151" s="43"/>
      <c r="C151" s="44"/>
      <c r="D151" s="44"/>
      <c r="E151" s="46" t="s">
        <v>394</v>
      </c>
      <c r="F151" s="44"/>
      <c r="G151" s="44"/>
      <c r="H151" s="44"/>
      <c r="I151" s="44"/>
      <c r="J151" s="45"/>
    </row>
    <row r="152" ht="409.5">
      <c r="A152" s="36" t="s">
        <v>51</v>
      </c>
      <c r="B152" s="43"/>
      <c r="C152" s="44"/>
      <c r="D152" s="44"/>
      <c r="E152" s="38" t="s">
        <v>384</v>
      </c>
      <c r="F152" s="44"/>
      <c r="G152" s="44"/>
      <c r="H152" s="44"/>
      <c r="I152" s="44"/>
      <c r="J152" s="45"/>
    </row>
    <row r="153">
      <c r="A153" s="36" t="s">
        <v>42</v>
      </c>
      <c r="B153" s="36">
        <v>36</v>
      </c>
      <c r="C153" s="37" t="s">
        <v>395</v>
      </c>
      <c r="D153" s="36" t="s">
        <v>44</v>
      </c>
      <c r="E153" s="38" t="s">
        <v>396</v>
      </c>
      <c r="F153" s="39" t="s">
        <v>119</v>
      </c>
      <c r="G153" s="40">
        <v>3.3410000000000002</v>
      </c>
      <c r="H153" s="41">
        <v>0</v>
      </c>
      <c r="I153" s="41">
        <f>ROUND(G153*H153,P4)</f>
        <v>0</v>
      </c>
      <c r="J153" s="36"/>
      <c r="O153" s="42">
        <f>I153*0.21</f>
        <v>0</v>
      </c>
      <c r="P153">
        <v>3</v>
      </c>
    </row>
    <row r="154" ht="45">
      <c r="A154" s="36" t="s">
        <v>47</v>
      </c>
      <c r="B154" s="43"/>
      <c r="C154" s="44"/>
      <c r="D154" s="44"/>
      <c r="E154" s="38" t="s">
        <v>397</v>
      </c>
      <c r="F154" s="44"/>
      <c r="G154" s="44"/>
      <c r="H154" s="44"/>
      <c r="I154" s="44"/>
      <c r="J154" s="45"/>
    </row>
    <row r="155">
      <c r="A155" s="36" t="s">
        <v>49</v>
      </c>
      <c r="B155" s="43"/>
      <c r="C155" s="44"/>
      <c r="D155" s="44"/>
      <c r="E155" s="46" t="s">
        <v>398</v>
      </c>
      <c r="F155" s="44"/>
      <c r="G155" s="44"/>
      <c r="H155" s="44"/>
      <c r="I155" s="44"/>
      <c r="J155" s="45"/>
    </row>
    <row r="156" ht="330">
      <c r="A156" s="36" t="s">
        <v>51</v>
      </c>
      <c r="B156" s="43"/>
      <c r="C156" s="44"/>
      <c r="D156" s="44"/>
      <c r="E156" s="38" t="s">
        <v>389</v>
      </c>
      <c r="F156" s="44"/>
      <c r="G156" s="44"/>
      <c r="H156" s="44"/>
      <c r="I156" s="44"/>
      <c r="J156" s="45"/>
    </row>
    <row r="157">
      <c r="A157" s="36" t="s">
        <v>42</v>
      </c>
      <c r="B157" s="36">
        <v>37</v>
      </c>
      <c r="C157" s="37" t="s">
        <v>399</v>
      </c>
      <c r="D157" s="36" t="s">
        <v>44</v>
      </c>
      <c r="E157" s="38" t="s">
        <v>400</v>
      </c>
      <c r="F157" s="39" t="s">
        <v>101</v>
      </c>
      <c r="G157" s="40">
        <v>98.527000000000001</v>
      </c>
      <c r="H157" s="41">
        <v>0</v>
      </c>
      <c r="I157" s="41">
        <f>ROUND(G157*H157,P4)</f>
        <v>0</v>
      </c>
      <c r="J157" s="36"/>
      <c r="O157" s="42">
        <f>I157*0.21</f>
        <v>0</v>
      </c>
      <c r="P157">
        <v>3</v>
      </c>
    </row>
    <row r="158" ht="60">
      <c r="A158" s="36" t="s">
        <v>47</v>
      </c>
      <c r="B158" s="43"/>
      <c r="C158" s="44"/>
      <c r="D158" s="44"/>
      <c r="E158" s="38" t="s">
        <v>401</v>
      </c>
      <c r="F158" s="44"/>
      <c r="G158" s="44"/>
      <c r="H158" s="44"/>
      <c r="I158" s="44"/>
      <c r="J158" s="45"/>
    </row>
    <row r="159">
      <c r="A159" s="36" t="s">
        <v>49</v>
      </c>
      <c r="B159" s="43"/>
      <c r="C159" s="44"/>
      <c r="D159" s="44"/>
      <c r="E159" s="46" t="s">
        <v>402</v>
      </c>
      <c r="F159" s="44"/>
      <c r="G159" s="44"/>
      <c r="H159" s="44"/>
      <c r="I159" s="44"/>
      <c r="J159" s="45"/>
    </row>
    <row r="160" ht="409.5">
      <c r="A160" s="36" t="s">
        <v>51</v>
      </c>
      <c r="B160" s="43"/>
      <c r="C160" s="44"/>
      <c r="D160" s="44"/>
      <c r="E160" s="38" t="s">
        <v>384</v>
      </c>
      <c r="F160" s="44"/>
      <c r="G160" s="44"/>
      <c r="H160" s="44"/>
      <c r="I160" s="44"/>
      <c r="J160" s="45"/>
    </row>
    <row r="161">
      <c r="A161" s="36" t="s">
        <v>42</v>
      </c>
      <c r="B161" s="36">
        <v>38</v>
      </c>
      <c r="C161" s="37" t="s">
        <v>403</v>
      </c>
      <c r="D161" s="36" t="s">
        <v>44</v>
      </c>
      <c r="E161" s="38" t="s">
        <v>404</v>
      </c>
      <c r="F161" s="39" t="s">
        <v>119</v>
      </c>
      <c r="G161" s="40">
        <v>19.704999999999998</v>
      </c>
      <c r="H161" s="41">
        <v>0</v>
      </c>
      <c r="I161" s="41">
        <f>ROUND(G161*H161,P4)</f>
        <v>0</v>
      </c>
      <c r="J161" s="36"/>
      <c r="O161" s="42">
        <f>I161*0.21</f>
        <v>0</v>
      </c>
      <c r="P161">
        <v>3</v>
      </c>
    </row>
    <row r="162" ht="45">
      <c r="A162" s="36" t="s">
        <v>47</v>
      </c>
      <c r="B162" s="43"/>
      <c r="C162" s="44"/>
      <c r="D162" s="44"/>
      <c r="E162" s="38" t="s">
        <v>405</v>
      </c>
      <c r="F162" s="44"/>
      <c r="G162" s="44"/>
      <c r="H162" s="44"/>
      <c r="I162" s="44"/>
      <c r="J162" s="45"/>
    </row>
    <row r="163">
      <c r="A163" s="36" t="s">
        <v>49</v>
      </c>
      <c r="B163" s="43"/>
      <c r="C163" s="44"/>
      <c r="D163" s="44"/>
      <c r="E163" s="46" t="s">
        <v>406</v>
      </c>
      <c r="F163" s="44"/>
      <c r="G163" s="44"/>
      <c r="H163" s="44"/>
      <c r="I163" s="44"/>
      <c r="J163" s="45"/>
    </row>
    <row r="164" ht="330">
      <c r="A164" s="36" t="s">
        <v>51</v>
      </c>
      <c r="B164" s="43"/>
      <c r="C164" s="44"/>
      <c r="D164" s="44"/>
      <c r="E164" s="38" t="s">
        <v>407</v>
      </c>
      <c r="F164" s="44"/>
      <c r="G164" s="44"/>
      <c r="H164" s="44"/>
      <c r="I164" s="44"/>
      <c r="J164" s="45"/>
    </row>
    <row r="165">
      <c r="A165" s="36" t="s">
        <v>42</v>
      </c>
      <c r="B165" s="36">
        <v>39</v>
      </c>
      <c r="C165" s="37" t="s">
        <v>408</v>
      </c>
      <c r="D165" s="36" t="s">
        <v>44</v>
      </c>
      <c r="E165" s="38" t="s">
        <v>409</v>
      </c>
      <c r="F165" s="39" t="s">
        <v>221</v>
      </c>
      <c r="G165" s="40">
        <v>12.390000000000001</v>
      </c>
      <c r="H165" s="41">
        <v>0</v>
      </c>
      <c r="I165" s="41">
        <f>ROUND(G165*H165,P4)</f>
        <v>0</v>
      </c>
      <c r="J165" s="36"/>
      <c r="O165" s="42">
        <f>I165*0.21</f>
        <v>0</v>
      </c>
      <c r="P165">
        <v>3</v>
      </c>
    </row>
    <row r="166" ht="30">
      <c r="A166" s="36" t="s">
        <v>47</v>
      </c>
      <c r="B166" s="43"/>
      <c r="C166" s="44"/>
      <c r="D166" s="44"/>
      <c r="E166" s="38" t="s">
        <v>410</v>
      </c>
      <c r="F166" s="44"/>
      <c r="G166" s="44"/>
      <c r="H166" s="44"/>
      <c r="I166" s="44"/>
      <c r="J166" s="45"/>
    </row>
    <row r="167" ht="45">
      <c r="A167" s="36" t="s">
        <v>49</v>
      </c>
      <c r="B167" s="43"/>
      <c r="C167" s="44"/>
      <c r="D167" s="44"/>
      <c r="E167" s="46" t="s">
        <v>411</v>
      </c>
      <c r="F167" s="44"/>
      <c r="G167" s="44"/>
      <c r="H167" s="44"/>
      <c r="I167" s="44"/>
      <c r="J167" s="45"/>
    </row>
    <row r="168" ht="75">
      <c r="A168" s="36" t="s">
        <v>51</v>
      </c>
      <c r="B168" s="43"/>
      <c r="C168" s="44"/>
      <c r="D168" s="44"/>
      <c r="E168" s="38" t="s">
        <v>412</v>
      </c>
      <c r="F168" s="44"/>
      <c r="G168" s="44"/>
      <c r="H168" s="44"/>
      <c r="I168" s="44"/>
      <c r="J168" s="45"/>
    </row>
    <row r="169">
      <c r="A169" s="36" t="s">
        <v>42</v>
      </c>
      <c r="B169" s="36">
        <v>40</v>
      </c>
      <c r="C169" s="37" t="s">
        <v>413</v>
      </c>
      <c r="D169" s="36" t="s">
        <v>44</v>
      </c>
      <c r="E169" s="38" t="s">
        <v>414</v>
      </c>
      <c r="F169" s="39" t="s">
        <v>101</v>
      </c>
      <c r="G169" s="40">
        <v>12.24</v>
      </c>
      <c r="H169" s="41">
        <v>0</v>
      </c>
      <c r="I169" s="41">
        <f>ROUND(G169*H169,P4)</f>
        <v>0</v>
      </c>
      <c r="J169" s="36"/>
      <c r="O169" s="42">
        <f>I169*0.21</f>
        <v>0</v>
      </c>
      <c r="P169">
        <v>3</v>
      </c>
    </row>
    <row r="170" ht="30">
      <c r="A170" s="36" t="s">
        <v>47</v>
      </c>
      <c r="B170" s="43"/>
      <c r="C170" s="44"/>
      <c r="D170" s="44"/>
      <c r="E170" s="38" t="s">
        <v>415</v>
      </c>
      <c r="F170" s="44"/>
      <c r="G170" s="44"/>
      <c r="H170" s="44"/>
      <c r="I170" s="44"/>
      <c r="J170" s="45"/>
    </row>
    <row r="171" ht="30">
      <c r="A171" s="36" t="s">
        <v>49</v>
      </c>
      <c r="B171" s="43"/>
      <c r="C171" s="44"/>
      <c r="D171" s="44"/>
      <c r="E171" s="46" t="s">
        <v>416</v>
      </c>
      <c r="F171" s="44"/>
      <c r="G171" s="44"/>
      <c r="H171" s="44"/>
      <c r="I171" s="44"/>
      <c r="J171" s="45"/>
    </row>
    <row r="172" ht="409.5">
      <c r="A172" s="36" t="s">
        <v>51</v>
      </c>
      <c r="B172" s="43"/>
      <c r="C172" s="44"/>
      <c r="D172" s="44"/>
      <c r="E172" s="38" t="s">
        <v>384</v>
      </c>
      <c r="F172" s="44"/>
      <c r="G172" s="44"/>
      <c r="H172" s="44"/>
      <c r="I172" s="44"/>
      <c r="J172" s="45"/>
    </row>
    <row r="173">
      <c r="A173" s="36" t="s">
        <v>42</v>
      </c>
      <c r="B173" s="36">
        <v>41</v>
      </c>
      <c r="C173" s="37" t="s">
        <v>417</v>
      </c>
      <c r="D173" s="36" t="s">
        <v>44</v>
      </c>
      <c r="E173" s="38" t="s">
        <v>418</v>
      </c>
      <c r="F173" s="39" t="s">
        <v>101</v>
      </c>
      <c r="G173" s="40">
        <v>65.947999999999993</v>
      </c>
      <c r="H173" s="41">
        <v>0</v>
      </c>
      <c r="I173" s="41">
        <f>ROUND(G173*H173,P4)</f>
        <v>0</v>
      </c>
      <c r="J173" s="36"/>
      <c r="O173" s="42">
        <f>I173*0.21</f>
        <v>0</v>
      </c>
      <c r="P173">
        <v>3</v>
      </c>
    </row>
    <row r="174" ht="30">
      <c r="A174" s="36" t="s">
        <v>47</v>
      </c>
      <c r="B174" s="43"/>
      <c r="C174" s="44"/>
      <c r="D174" s="44"/>
      <c r="E174" s="38" t="s">
        <v>419</v>
      </c>
      <c r="F174" s="44"/>
      <c r="G174" s="44"/>
      <c r="H174" s="44"/>
      <c r="I174" s="44"/>
      <c r="J174" s="45"/>
    </row>
    <row r="175" ht="105">
      <c r="A175" s="36" t="s">
        <v>49</v>
      </c>
      <c r="B175" s="43"/>
      <c r="C175" s="44"/>
      <c r="D175" s="44"/>
      <c r="E175" s="46" t="s">
        <v>420</v>
      </c>
      <c r="F175" s="44"/>
      <c r="G175" s="44"/>
      <c r="H175" s="44"/>
      <c r="I175" s="44"/>
      <c r="J175" s="45"/>
    </row>
    <row r="176" ht="409.5">
      <c r="A176" s="36" t="s">
        <v>51</v>
      </c>
      <c r="B176" s="43"/>
      <c r="C176" s="44"/>
      <c r="D176" s="44"/>
      <c r="E176" s="38" t="s">
        <v>384</v>
      </c>
      <c r="F176" s="44"/>
      <c r="G176" s="44"/>
      <c r="H176" s="44"/>
      <c r="I176" s="44"/>
      <c r="J176" s="45"/>
    </row>
    <row r="177">
      <c r="A177" s="36" t="s">
        <v>42</v>
      </c>
      <c r="B177" s="36">
        <v>42</v>
      </c>
      <c r="C177" s="37" t="s">
        <v>421</v>
      </c>
      <c r="D177" s="36" t="s">
        <v>44</v>
      </c>
      <c r="E177" s="38" t="s">
        <v>422</v>
      </c>
      <c r="F177" s="39" t="s">
        <v>101</v>
      </c>
      <c r="G177" s="40">
        <v>26.571000000000002</v>
      </c>
      <c r="H177" s="41">
        <v>0</v>
      </c>
      <c r="I177" s="41">
        <f>ROUND(G177*H177,P4)</f>
        <v>0</v>
      </c>
      <c r="J177" s="36"/>
      <c r="O177" s="42">
        <f>I177*0.21</f>
        <v>0</v>
      </c>
      <c r="P177">
        <v>3</v>
      </c>
    </row>
    <row r="178" ht="30">
      <c r="A178" s="36" t="s">
        <v>47</v>
      </c>
      <c r="B178" s="43"/>
      <c r="C178" s="44"/>
      <c r="D178" s="44"/>
      <c r="E178" s="38" t="s">
        <v>423</v>
      </c>
      <c r="F178" s="44"/>
      <c r="G178" s="44"/>
      <c r="H178" s="44"/>
      <c r="I178" s="44"/>
      <c r="J178" s="45"/>
    </row>
    <row r="179">
      <c r="A179" s="36" t="s">
        <v>49</v>
      </c>
      <c r="B179" s="43"/>
      <c r="C179" s="44"/>
      <c r="D179" s="44"/>
      <c r="E179" s="46" t="s">
        <v>424</v>
      </c>
      <c r="F179" s="44"/>
      <c r="G179" s="44"/>
      <c r="H179" s="44"/>
      <c r="I179" s="44"/>
      <c r="J179" s="45"/>
    </row>
    <row r="180" ht="409.5">
      <c r="A180" s="36" t="s">
        <v>51</v>
      </c>
      <c r="B180" s="43"/>
      <c r="C180" s="44"/>
      <c r="D180" s="44"/>
      <c r="E180" s="38" t="s">
        <v>384</v>
      </c>
      <c r="F180" s="44"/>
      <c r="G180" s="44"/>
      <c r="H180" s="44"/>
      <c r="I180" s="44"/>
      <c r="J180" s="45"/>
    </row>
    <row r="181">
      <c r="A181" s="36" t="s">
        <v>42</v>
      </c>
      <c r="B181" s="36">
        <v>43</v>
      </c>
      <c r="C181" s="37" t="s">
        <v>425</v>
      </c>
      <c r="D181" s="36" t="s">
        <v>44</v>
      </c>
      <c r="E181" s="38" t="s">
        <v>426</v>
      </c>
      <c r="F181" s="39" t="s">
        <v>119</v>
      </c>
      <c r="G181" s="40">
        <v>0.16500000000000001</v>
      </c>
      <c r="H181" s="41">
        <v>0</v>
      </c>
      <c r="I181" s="41">
        <f>ROUND(G181*H181,P4)</f>
        <v>0</v>
      </c>
      <c r="J181" s="36"/>
      <c r="O181" s="42">
        <f>I181*0.21</f>
        <v>0</v>
      </c>
      <c r="P181">
        <v>3</v>
      </c>
    </row>
    <row r="182" ht="60">
      <c r="A182" s="36" t="s">
        <v>47</v>
      </c>
      <c r="B182" s="43"/>
      <c r="C182" s="44"/>
      <c r="D182" s="44"/>
      <c r="E182" s="38" t="s">
        <v>427</v>
      </c>
      <c r="F182" s="44"/>
      <c r="G182" s="44"/>
      <c r="H182" s="44"/>
      <c r="I182" s="44"/>
      <c r="J182" s="45"/>
    </row>
    <row r="183">
      <c r="A183" s="36" t="s">
        <v>49</v>
      </c>
      <c r="B183" s="43"/>
      <c r="C183" s="44"/>
      <c r="D183" s="44"/>
      <c r="E183" s="46" t="s">
        <v>428</v>
      </c>
      <c r="F183" s="44"/>
      <c r="G183" s="44"/>
      <c r="H183" s="44"/>
      <c r="I183" s="44"/>
      <c r="J183" s="45"/>
    </row>
    <row r="184" ht="225">
      <c r="A184" s="36" t="s">
        <v>51</v>
      </c>
      <c r="B184" s="43"/>
      <c r="C184" s="44"/>
      <c r="D184" s="44"/>
      <c r="E184" s="38" t="s">
        <v>429</v>
      </c>
      <c r="F184" s="44"/>
      <c r="G184" s="44"/>
      <c r="H184" s="44"/>
      <c r="I184" s="44"/>
      <c r="J184" s="45"/>
    </row>
    <row r="185">
      <c r="A185" s="36" t="s">
        <v>42</v>
      </c>
      <c r="B185" s="36">
        <v>44</v>
      </c>
      <c r="C185" s="37" t="s">
        <v>430</v>
      </c>
      <c r="D185" s="36" t="s">
        <v>44</v>
      </c>
      <c r="E185" s="38" t="s">
        <v>431</v>
      </c>
      <c r="F185" s="39" t="s">
        <v>101</v>
      </c>
      <c r="G185" s="40">
        <v>0.014</v>
      </c>
      <c r="H185" s="41">
        <v>0</v>
      </c>
      <c r="I185" s="41">
        <f>ROUND(G185*H185,P4)</f>
        <v>0</v>
      </c>
      <c r="J185" s="36"/>
      <c r="O185" s="42">
        <f>I185*0.21</f>
        <v>0</v>
      </c>
      <c r="P185">
        <v>3</v>
      </c>
    </row>
    <row r="186" ht="30">
      <c r="A186" s="36" t="s">
        <v>47</v>
      </c>
      <c r="B186" s="43"/>
      <c r="C186" s="44"/>
      <c r="D186" s="44"/>
      <c r="E186" s="38" t="s">
        <v>432</v>
      </c>
      <c r="F186" s="44"/>
      <c r="G186" s="44"/>
      <c r="H186" s="44"/>
      <c r="I186" s="44"/>
      <c r="J186" s="45"/>
    </row>
    <row r="187">
      <c r="A187" s="36" t="s">
        <v>49</v>
      </c>
      <c r="B187" s="43"/>
      <c r="C187" s="44"/>
      <c r="D187" s="44"/>
      <c r="E187" s="46" t="s">
        <v>433</v>
      </c>
      <c r="F187" s="44"/>
      <c r="G187" s="44"/>
      <c r="H187" s="44"/>
      <c r="I187" s="44"/>
      <c r="J187" s="45"/>
    </row>
    <row r="188" ht="45">
      <c r="A188" s="36" t="s">
        <v>51</v>
      </c>
      <c r="B188" s="43"/>
      <c r="C188" s="44"/>
      <c r="D188" s="44"/>
      <c r="E188" s="38" t="s">
        <v>434</v>
      </c>
      <c r="F188" s="44"/>
      <c r="G188" s="44"/>
      <c r="H188" s="44"/>
      <c r="I188" s="44"/>
      <c r="J188" s="45"/>
    </row>
    <row r="189">
      <c r="A189" s="36" t="s">
        <v>42</v>
      </c>
      <c r="B189" s="36">
        <v>45</v>
      </c>
      <c r="C189" s="37" t="s">
        <v>435</v>
      </c>
      <c r="D189" s="36" t="s">
        <v>44</v>
      </c>
      <c r="E189" s="38" t="s">
        <v>436</v>
      </c>
      <c r="F189" s="39" t="s">
        <v>101</v>
      </c>
      <c r="G189" s="40">
        <v>1.8240000000000001</v>
      </c>
      <c r="H189" s="41">
        <v>0</v>
      </c>
      <c r="I189" s="41">
        <f>ROUND(G189*H189,P4)</f>
        <v>0</v>
      </c>
      <c r="J189" s="36"/>
      <c r="O189" s="42">
        <f>I189*0.21</f>
        <v>0</v>
      </c>
      <c r="P189">
        <v>3</v>
      </c>
    </row>
    <row r="190" ht="45">
      <c r="A190" s="36" t="s">
        <v>47</v>
      </c>
      <c r="B190" s="43"/>
      <c r="C190" s="44"/>
      <c r="D190" s="44"/>
      <c r="E190" s="38" t="s">
        <v>437</v>
      </c>
      <c r="F190" s="44"/>
      <c r="G190" s="44"/>
      <c r="H190" s="44"/>
      <c r="I190" s="44"/>
      <c r="J190" s="45"/>
    </row>
    <row r="191" ht="45">
      <c r="A191" s="36" t="s">
        <v>49</v>
      </c>
      <c r="B191" s="43"/>
      <c r="C191" s="44"/>
      <c r="D191" s="44"/>
      <c r="E191" s="46" t="s">
        <v>438</v>
      </c>
      <c r="F191" s="44"/>
      <c r="G191" s="44"/>
      <c r="H191" s="44"/>
      <c r="I191" s="44"/>
      <c r="J191" s="45"/>
    </row>
    <row r="192" ht="60">
      <c r="A192" s="36" t="s">
        <v>51</v>
      </c>
      <c r="B192" s="43"/>
      <c r="C192" s="44"/>
      <c r="D192" s="44"/>
      <c r="E192" s="38" t="s">
        <v>439</v>
      </c>
      <c r="F192" s="44"/>
      <c r="G192" s="44"/>
      <c r="H192" s="44"/>
      <c r="I192" s="44"/>
      <c r="J192" s="45"/>
    </row>
    <row r="193">
      <c r="A193" s="36" t="s">
        <v>42</v>
      </c>
      <c r="B193" s="36">
        <v>46</v>
      </c>
      <c r="C193" s="37" t="s">
        <v>440</v>
      </c>
      <c r="D193" s="36" t="s">
        <v>44</v>
      </c>
      <c r="E193" s="38" t="s">
        <v>441</v>
      </c>
      <c r="F193" s="39" t="s">
        <v>101</v>
      </c>
      <c r="G193" s="40">
        <v>0.154</v>
      </c>
      <c r="H193" s="41">
        <v>0</v>
      </c>
      <c r="I193" s="41">
        <f>ROUND(G193*H193,P4)</f>
        <v>0</v>
      </c>
      <c r="J193" s="36"/>
      <c r="O193" s="42">
        <f>I193*0.21</f>
        <v>0</v>
      </c>
      <c r="P193">
        <v>3</v>
      </c>
    </row>
    <row r="194" ht="30">
      <c r="A194" s="36" t="s">
        <v>47</v>
      </c>
      <c r="B194" s="43"/>
      <c r="C194" s="44"/>
      <c r="D194" s="44"/>
      <c r="E194" s="38" t="s">
        <v>442</v>
      </c>
      <c r="F194" s="44"/>
      <c r="G194" s="44"/>
      <c r="H194" s="44"/>
      <c r="I194" s="44"/>
      <c r="J194" s="45"/>
    </row>
    <row r="195">
      <c r="A195" s="36" t="s">
        <v>49</v>
      </c>
      <c r="B195" s="43"/>
      <c r="C195" s="44"/>
      <c r="D195" s="44"/>
      <c r="E195" s="46" t="s">
        <v>443</v>
      </c>
      <c r="F195" s="44"/>
      <c r="G195" s="44"/>
      <c r="H195" s="44"/>
      <c r="I195" s="44"/>
      <c r="J195" s="45"/>
    </row>
    <row r="196" ht="45">
      <c r="A196" s="36" t="s">
        <v>51</v>
      </c>
      <c r="B196" s="43"/>
      <c r="C196" s="44"/>
      <c r="D196" s="44"/>
      <c r="E196" s="38" t="s">
        <v>444</v>
      </c>
      <c r="F196" s="44"/>
      <c r="G196" s="44"/>
      <c r="H196" s="44"/>
      <c r="I196" s="44"/>
      <c r="J196" s="45"/>
    </row>
    <row r="197">
      <c r="A197" s="36" t="s">
        <v>42</v>
      </c>
      <c r="B197" s="36">
        <v>47</v>
      </c>
      <c r="C197" s="37" t="s">
        <v>445</v>
      </c>
      <c r="D197" s="36" t="s">
        <v>44</v>
      </c>
      <c r="E197" s="38" t="s">
        <v>446</v>
      </c>
      <c r="F197" s="39" t="s">
        <v>101</v>
      </c>
      <c r="G197" s="40">
        <v>10.83</v>
      </c>
      <c r="H197" s="41">
        <v>0</v>
      </c>
      <c r="I197" s="41">
        <f>ROUND(G197*H197,P4)</f>
        <v>0</v>
      </c>
      <c r="J197" s="36"/>
      <c r="O197" s="42">
        <f>I197*0.21</f>
        <v>0</v>
      </c>
      <c r="P197">
        <v>3</v>
      </c>
    </row>
    <row r="198" ht="45">
      <c r="A198" s="36" t="s">
        <v>47</v>
      </c>
      <c r="B198" s="43"/>
      <c r="C198" s="44"/>
      <c r="D198" s="44"/>
      <c r="E198" s="38" t="s">
        <v>447</v>
      </c>
      <c r="F198" s="44"/>
      <c r="G198" s="44"/>
      <c r="H198" s="44"/>
      <c r="I198" s="44"/>
      <c r="J198" s="45"/>
    </row>
    <row r="199" ht="45">
      <c r="A199" s="36" t="s">
        <v>49</v>
      </c>
      <c r="B199" s="43"/>
      <c r="C199" s="44"/>
      <c r="D199" s="44"/>
      <c r="E199" s="46" t="s">
        <v>448</v>
      </c>
      <c r="F199" s="44"/>
      <c r="G199" s="44"/>
      <c r="H199" s="44"/>
      <c r="I199" s="44"/>
      <c r="J199" s="45"/>
    </row>
    <row r="200" ht="75">
      <c r="A200" s="36" t="s">
        <v>51</v>
      </c>
      <c r="B200" s="43"/>
      <c r="C200" s="44"/>
      <c r="D200" s="44"/>
      <c r="E200" s="38" t="s">
        <v>449</v>
      </c>
      <c r="F200" s="44"/>
      <c r="G200" s="44"/>
      <c r="H200" s="44"/>
      <c r="I200" s="44"/>
      <c r="J200" s="45"/>
    </row>
    <row r="201">
      <c r="A201" s="36" t="s">
        <v>42</v>
      </c>
      <c r="B201" s="36">
        <v>48</v>
      </c>
      <c r="C201" s="37" t="s">
        <v>450</v>
      </c>
      <c r="D201" s="36" t="s">
        <v>44</v>
      </c>
      <c r="E201" s="38" t="s">
        <v>451</v>
      </c>
      <c r="F201" s="39" t="s">
        <v>101</v>
      </c>
      <c r="G201" s="40">
        <v>90.197999999999993</v>
      </c>
      <c r="H201" s="41">
        <v>0</v>
      </c>
      <c r="I201" s="41">
        <f>ROUND(G201*H201,P4)</f>
        <v>0</v>
      </c>
      <c r="J201" s="36"/>
      <c r="O201" s="42">
        <f>I201*0.21</f>
        <v>0</v>
      </c>
      <c r="P201">
        <v>3</v>
      </c>
    </row>
    <row r="202" ht="45">
      <c r="A202" s="36" t="s">
        <v>47</v>
      </c>
      <c r="B202" s="43"/>
      <c r="C202" s="44"/>
      <c r="D202" s="44"/>
      <c r="E202" s="38" t="s">
        <v>452</v>
      </c>
      <c r="F202" s="44"/>
      <c r="G202" s="44"/>
      <c r="H202" s="44"/>
      <c r="I202" s="44"/>
      <c r="J202" s="45"/>
    </row>
    <row r="203" ht="120">
      <c r="A203" s="36" t="s">
        <v>49</v>
      </c>
      <c r="B203" s="43"/>
      <c r="C203" s="44"/>
      <c r="D203" s="44"/>
      <c r="E203" s="46" t="s">
        <v>453</v>
      </c>
      <c r="F203" s="44"/>
      <c r="G203" s="44"/>
      <c r="H203" s="44"/>
      <c r="I203" s="44"/>
      <c r="J203" s="45"/>
    </row>
    <row r="204" ht="150">
      <c r="A204" s="36" t="s">
        <v>51</v>
      </c>
      <c r="B204" s="43"/>
      <c r="C204" s="44"/>
      <c r="D204" s="44"/>
      <c r="E204" s="38" t="s">
        <v>454</v>
      </c>
      <c r="F204" s="44"/>
      <c r="G204" s="44"/>
      <c r="H204" s="44"/>
      <c r="I204" s="44"/>
      <c r="J204" s="45"/>
    </row>
    <row r="205">
      <c r="A205" s="36" t="s">
        <v>42</v>
      </c>
      <c r="B205" s="36">
        <v>49</v>
      </c>
      <c r="C205" s="37" t="s">
        <v>455</v>
      </c>
      <c r="D205" s="36" t="s">
        <v>44</v>
      </c>
      <c r="E205" s="38" t="s">
        <v>456</v>
      </c>
      <c r="F205" s="39" t="s">
        <v>101</v>
      </c>
      <c r="G205" s="40">
        <v>14.25</v>
      </c>
      <c r="H205" s="41">
        <v>0</v>
      </c>
      <c r="I205" s="41">
        <f>ROUND(G205*H205,P4)</f>
        <v>0</v>
      </c>
      <c r="J205" s="36"/>
      <c r="O205" s="42">
        <f>I205*0.21</f>
        <v>0</v>
      </c>
      <c r="P205">
        <v>3</v>
      </c>
    </row>
    <row r="206" ht="30">
      <c r="A206" s="36" t="s">
        <v>47</v>
      </c>
      <c r="B206" s="43"/>
      <c r="C206" s="44"/>
      <c r="D206" s="44"/>
      <c r="E206" s="38" t="s">
        <v>457</v>
      </c>
      <c r="F206" s="44"/>
      <c r="G206" s="44"/>
      <c r="H206" s="44"/>
      <c r="I206" s="44"/>
      <c r="J206" s="45"/>
    </row>
    <row r="207">
      <c r="A207" s="36" t="s">
        <v>49</v>
      </c>
      <c r="B207" s="43"/>
      <c r="C207" s="44"/>
      <c r="D207" s="44"/>
      <c r="E207" s="46" t="s">
        <v>458</v>
      </c>
      <c r="F207" s="44"/>
      <c r="G207" s="44"/>
      <c r="H207" s="44"/>
      <c r="I207" s="44"/>
      <c r="J207" s="45"/>
    </row>
    <row r="208" ht="409.5">
      <c r="A208" s="36" t="s">
        <v>51</v>
      </c>
      <c r="B208" s="43"/>
      <c r="C208" s="44"/>
      <c r="D208" s="44"/>
      <c r="E208" s="38" t="s">
        <v>459</v>
      </c>
      <c r="F208" s="44"/>
      <c r="G208" s="44"/>
      <c r="H208" s="44"/>
      <c r="I208" s="44"/>
      <c r="J208" s="45"/>
    </row>
    <row r="209">
      <c r="A209" s="30" t="s">
        <v>39</v>
      </c>
      <c r="B209" s="31"/>
      <c r="C209" s="32" t="s">
        <v>105</v>
      </c>
      <c r="D209" s="33"/>
      <c r="E209" s="30" t="s">
        <v>106</v>
      </c>
      <c r="F209" s="33"/>
      <c r="G209" s="33"/>
      <c r="H209" s="33"/>
      <c r="I209" s="34">
        <f>SUMIFS(I210:I233,A210:A233,"P")</f>
        <v>0</v>
      </c>
      <c r="J209" s="35"/>
    </row>
    <row r="210">
      <c r="A210" s="36" t="s">
        <v>42</v>
      </c>
      <c r="B210" s="36">
        <v>50</v>
      </c>
      <c r="C210" s="37" t="s">
        <v>189</v>
      </c>
      <c r="D210" s="36" t="s">
        <v>44</v>
      </c>
      <c r="E210" s="38" t="s">
        <v>190</v>
      </c>
      <c r="F210" s="39" t="s">
        <v>109</v>
      </c>
      <c r="G210" s="40">
        <v>22.629999999999999</v>
      </c>
      <c r="H210" s="41">
        <v>0</v>
      </c>
      <c r="I210" s="41">
        <f>ROUND(G210*H210,P4)</f>
        <v>0</v>
      </c>
      <c r="J210" s="36"/>
      <c r="O210" s="42">
        <f>I210*0.21</f>
        <v>0</v>
      </c>
      <c r="P210">
        <v>3</v>
      </c>
    </row>
    <row r="211" ht="45">
      <c r="A211" s="36" t="s">
        <v>47</v>
      </c>
      <c r="B211" s="43"/>
      <c r="C211" s="44"/>
      <c r="D211" s="44"/>
      <c r="E211" s="38" t="s">
        <v>460</v>
      </c>
      <c r="F211" s="44"/>
      <c r="G211" s="44"/>
      <c r="H211" s="44"/>
      <c r="I211" s="44"/>
      <c r="J211" s="45"/>
    </row>
    <row r="212" ht="60">
      <c r="A212" s="36" t="s">
        <v>49</v>
      </c>
      <c r="B212" s="43"/>
      <c r="C212" s="44"/>
      <c r="D212" s="44"/>
      <c r="E212" s="46" t="s">
        <v>461</v>
      </c>
      <c r="F212" s="44"/>
      <c r="G212" s="44"/>
      <c r="H212" s="44"/>
      <c r="I212" s="44"/>
      <c r="J212" s="45"/>
    </row>
    <row r="213" ht="120">
      <c r="A213" s="36" t="s">
        <v>51</v>
      </c>
      <c r="B213" s="43"/>
      <c r="C213" s="44"/>
      <c r="D213" s="44"/>
      <c r="E213" s="38" t="s">
        <v>192</v>
      </c>
      <c r="F213" s="44"/>
      <c r="G213" s="44"/>
      <c r="H213" s="44"/>
      <c r="I213" s="44"/>
      <c r="J213" s="45"/>
    </row>
    <row r="214">
      <c r="A214" s="36" t="s">
        <v>42</v>
      </c>
      <c r="B214" s="36">
        <v>51</v>
      </c>
      <c r="C214" s="37" t="s">
        <v>462</v>
      </c>
      <c r="D214" s="36" t="s">
        <v>44</v>
      </c>
      <c r="E214" s="38" t="s">
        <v>463</v>
      </c>
      <c r="F214" s="39" t="s">
        <v>109</v>
      </c>
      <c r="G214" s="40">
        <v>127.655</v>
      </c>
      <c r="H214" s="41">
        <v>0</v>
      </c>
      <c r="I214" s="41">
        <f>ROUND(G214*H214,P4)</f>
        <v>0</v>
      </c>
      <c r="J214" s="36"/>
      <c r="O214" s="42">
        <f>I214*0.21</f>
        <v>0</v>
      </c>
      <c r="P214">
        <v>3</v>
      </c>
    </row>
    <row r="215" ht="45">
      <c r="A215" s="36" t="s">
        <v>47</v>
      </c>
      <c r="B215" s="43"/>
      <c r="C215" s="44"/>
      <c r="D215" s="44"/>
      <c r="E215" s="38" t="s">
        <v>464</v>
      </c>
      <c r="F215" s="44"/>
      <c r="G215" s="44"/>
      <c r="H215" s="44"/>
      <c r="I215" s="44"/>
      <c r="J215" s="45"/>
    </row>
    <row r="216">
      <c r="A216" s="36" t="s">
        <v>49</v>
      </c>
      <c r="B216" s="43"/>
      <c r="C216" s="44"/>
      <c r="D216" s="44"/>
      <c r="E216" s="46" t="s">
        <v>465</v>
      </c>
      <c r="F216" s="44"/>
      <c r="G216" s="44"/>
      <c r="H216" s="44"/>
      <c r="I216" s="44"/>
      <c r="J216" s="45"/>
    </row>
    <row r="217" ht="75">
      <c r="A217" s="36" t="s">
        <v>51</v>
      </c>
      <c r="B217" s="43"/>
      <c r="C217" s="44"/>
      <c r="D217" s="44"/>
      <c r="E217" s="38" t="s">
        <v>112</v>
      </c>
      <c r="F217" s="44"/>
      <c r="G217" s="44"/>
      <c r="H217" s="44"/>
      <c r="I217" s="44"/>
      <c r="J217" s="45"/>
    </row>
    <row r="218">
      <c r="A218" s="36" t="s">
        <v>42</v>
      </c>
      <c r="B218" s="36">
        <v>52</v>
      </c>
      <c r="C218" s="37" t="s">
        <v>466</v>
      </c>
      <c r="D218" s="36" t="s">
        <v>44</v>
      </c>
      <c r="E218" s="38" t="s">
        <v>467</v>
      </c>
      <c r="F218" s="39" t="s">
        <v>109</v>
      </c>
      <c r="G218" s="40">
        <v>83.599999999999994</v>
      </c>
      <c r="H218" s="41">
        <v>0</v>
      </c>
      <c r="I218" s="41">
        <f>ROUND(G218*H218,P4)</f>
        <v>0</v>
      </c>
      <c r="J218" s="36"/>
      <c r="O218" s="42">
        <f>I218*0.21</f>
        <v>0</v>
      </c>
      <c r="P218">
        <v>3</v>
      </c>
    </row>
    <row r="219">
      <c r="A219" s="36" t="s">
        <v>47</v>
      </c>
      <c r="B219" s="43"/>
      <c r="C219" s="44"/>
      <c r="D219" s="44"/>
      <c r="E219" s="38" t="s">
        <v>468</v>
      </c>
      <c r="F219" s="44"/>
      <c r="G219" s="44"/>
      <c r="H219" s="44"/>
      <c r="I219" s="44"/>
      <c r="J219" s="45"/>
    </row>
    <row r="220">
      <c r="A220" s="36" t="s">
        <v>49</v>
      </c>
      <c r="B220" s="43"/>
      <c r="C220" s="44"/>
      <c r="D220" s="44"/>
      <c r="E220" s="46" t="s">
        <v>469</v>
      </c>
      <c r="F220" s="44"/>
      <c r="G220" s="44"/>
      <c r="H220" s="44"/>
      <c r="I220" s="44"/>
      <c r="J220" s="45"/>
    </row>
    <row r="221" ht="60">
      <c r="A221" s="36" t="s">
        <v>51</v>
      </c>
      <c r="B221" s="43"/>
      <c r="C221" s="44"/>
      <c r="D221" s="44"/>
      <c r="E221" s="38" t="s">
        <v>470</v>
      </c>
      <c r="F221" s="44"/>
      <c r="G221" s="44"/>
      <c r="H221" s="44"/>
      <c r="I221" s="44"/>
      <c r="J221" s="45"/>
    </row>
    <row r="222">
      <c r="A222" s="36" t="s">
        <v>42</v>
      </c>
      <c r="B222" s="36">
        <v>53</v>
      </c>
      <c r="C222" s="37" t="s">
        <v>471</v>
      </c>
      <c r="D222" s="36" t="s">
        <v>44</v>
      </c>
      <c r="E222" s="38" t="s">
        <v>472</v>
      </c>
      <c r="F222" s="39" t="s">
        <v>101</v>
      </c>
      <c r="G222" s="40">
        <v>5.1059999999999999</v>
      </c>
      <c r="H222" s="41">
        <v>0</v>
      </c>
      <c r="I222" s="41">
        <f>ROUND(G222*H222,P4)</f>
        <v>0</v>
      </c>
      <c r="J222" s="36"/>
      <c r="O222" s="42">
        <f>I222*0.21</f>
        <v>0</v>
      </c>
      <c r="P222">
        <v>3</v>
      </c>
    </row>
    <row r="223" ht="30">
      <c r="A223" s="36" t="s">
        <v>47</v>
      </c>
      <c r="B223" s="43"/>
      <c r="C223" s="44"/>
      <c r="D223" s="44"/>
      <c r="E223" s="38" t="s">
        <v>473</v>
      </c>
      <c r="F223" s="44"/>
      <c r="G223" s="44"/>
      <c r="H223" s="44"/>
      <c r="I223" s="44"/>
      <c r="J223" s="45"/>
    </row>
    <row r="224">
      <c r="A224" s="36" t="s">
        <v>49</v>
      </c>
      <c r="B224" s="43"/>
      <c r="C224" s="44"/>
      <c r="D224" s="44"/>
      <c r="E224" s="46" t="s">
        <v>474</v>
      </c>
      <c r="F224" s="44"/>
      <c r="G224" s="44"/>
      <c r="H224" s="44"/>
      <c r="I224" s="44"/>
      <c r="J224" s="45"/>
    </row>
    <row r="225" ht="165">
      <c r="A225" s="36" t="s">
        <v>51</v>
      </c>
      <c r="B225" s="43"/>
      <c r="C225" s="44"/>
      <c r="D225" s="44"/>
      <c r="E225" s="38" t="s">
        <v>205</v>
      </c>
      <c r="F225" s="44"/>
      <c r="G225" s="44"/>
      <c r="H225" s="44"/>
      <c r="I225" s="44"/>
      <c r="J225" s="45"/>
    </row>
    <row r="226">
      <c r="A226" s="36" t="s">
        <v>42</v>
      </c>
      <c r="B226" s="36">
        <v>54</v>
      </c>
      <c r="C226" s="37" t="s">
        <v>475</v>
      </c>
      <c r="D226" s="36" t="s">
        <v>44</v>
      </c>
      <c r="E226" s="38" t="s">
        <v>476</v>
      </c>
      <c r="F226" s="39" t="s">
        <v>101</v>
      </c>
      <c r="G226" s="40">
        <v>5.1059999999999999</v>
      </c>
      <c r="H226" s="41">
        <v>0</v>
      </c>
      <c r="I226" s="41">
        <f>ROUND(G226*H226,P4)</f>
        <v>0</v>
      </c>
      <c r="J226" s="36"/>
      <c r="O226" s="42">
        <f>I226*0.21</f>
        <v>0</v>
      </c>
      <c r="P226">
        <v>3</v>
      </c>
    </row>
    <row r="227" ht="30">
      <c r="A227" s="36" t="s">
        <v>47</v>
      </c>
      <c r="B227" s="43"/>
      <c r="C227" s="44"/>
      <c r="D227" s="44"/>
      <c r="E227" s="38" t="s">
        <v>477</v>
      </c>
      <c r="F227" s="44"/>
      <c r="G227" s="44"/>
      <c r="H227" s="44"/>
      <c r="I227" s="44"/>
      <c r="J227" s="45"/>
    </row>
    <row r="228">
      <c r="A228" s="36" t="s">
        <v>49</v>
      </c>
      <c r="B228" s="43"/>
      <c r="C228" s="44"/>
      <c r="D228" s="44"/>
      <c r="E228" s="46" t="s">
        <v>478</v>
      </c>
      <c r="F228" s="44"/>
      <c r="G228" s="44"/>
      <c r="H228" s="44"/>
      <c r="I228" s="44"/>
      <c r="J228" s="45"/>
    </row>
    <row r="229" ht="165">
      <c r="A229" s="36" t="s">
        <v>51</v>
      </c>
      <c r="B229" s="43"/>
      <c r="C229" s="44"/>
      <c r="D229" s="44"/>
      <c r="E229" s="38" t="s">
        <v>205</v>
      </c>
      <c r="F229" s="44"/>
      <c r="G229" s="44"/>
      <c r="H229" s="44"/>
      <c r="I229" s="44"/>
      <c r="J229" s="45"/>
    </row>
    <row r="230">
      <c r="A230" s="36" t="s">
        <v>42</v>
      </c>
      <c r="B230" s="36">
        <v>55</v>
      </c>
      <c r="C230" s="37" t="s">
        <v>479</v>
      </c>
      <c r="D230" s="36" t="s">
        <v>44</v>
      </c>
      <c r="E230" s="38" t="s">
        <v>480</v>
      </c>
      <c r="F230" s="39" t="s">
        <v>221</v>
      </c>
      <c r="G230" s="40">
        <v>12.800000000000001</v>
      </c>
      <c r="H230" s="41">
        <v>0</v>
      </c>
      <c r="I230" s="41">
        <f>ROUND(G230*H230,P4)</f>
        <v>0</v>
      </c>
      <c r="J230" s="36"/>
      <c r="O230" s="42">
        <f>I230*0.21</f>
        <v>0</v>
      </c>
      <c r="P230">
        <v>3</v>
      </c>
    </row>
    <row r="231">
      <c r="A231" s="36" t="s">
        <v>47</v>
      </c>
      <c r="B231" s="43"/>
      <c r="C231" s="44"/>
      <c r="D231" s="44"/>
      <c r="E231" s="38" t="s">
        <v>481</v>
      </c>
      <c r="F231" s="44"/>
      <c r="G231" s="44"/>
      <c r="H231" s="44"/>
      <c r="I231" s="44"/>
      <c r="J231" s="45"/>
    </row>
    <row r="232">
      <c r="A232" s="36" t="s">
        <v>49</v>
      </c>
      <c r="B232" s="43"/>
      <c r="C232" s="44"/>
      <c r="D232" s="44"/>
      <c r="E232" s="46" t="s">
        <v>482</v>
      </c>
      <c r="F232" s="44"/>
      <c r="G232" s="44"/>
      <c r="H232" s="44"/>
      <c r="I232" s="44"/>
      <c r="J232" s="45"/>
    </row>
    <row r="233" ht="45">
      <c r="A233" s="36" t="s">
        <v>51</v>
      </c>
      <c r="B233" s="43"/>
      <c r="C233" s="44"/>
      <c r="D233" s="44"/>
      <c r="E233" s="38" t="s">
        <v>224</v>
      </c>
      <c r="F233" s="44"/>
      <c r="G233" s="44"/>
      <c r="H233" s="44"/>
      <c r="I233" s="44"/>
      <c r="J233" s="45"/>
    </row>
    <row r="234">
      <c r="A234" s="30" t="s">
        <v>39</v>
      </c>
      <c r="B234" s="31"/>
      <c r="C234" s="32" t="s">
        <v>483</v>
      </c>
      <c r="D234" s="33"/>
      <c r="E234" s="30" t="s">
        <v>484</v>
      </c>
      <c r="F234" s="33"/>
      <c r="G234" s="33"/>
      <c r="H234" s="33"/>
      <c r="I234" s="34">
        <f>SUMIFS(I235:I286,A235:A286,"P")</f>
        <v>0</v>
      </c>
      <c r="J234" s="35"/>
    </row>
    <row r="235" ht="30">
      <c r="A235" s="36" t="s">
        <v>42</v>
      </c>
      <c r="B235" s="36">
        <v>56</v>
      </c>
      <c r="C235" s="37" t="s">
        <v>485</v>
      </c>
      <c r="D235" s="36" t="s">
        <v>44</v>
      </c>
      <c r="E235" s="38" t="s">
        <v>486</v>
      </c>
      <c r="F235" s="39" t="s">
        <v>109</v>
      </c>
      <c r="G235" s="40">
        <v>27.18</v>
      </c>
      <c r="H235" s="41">
        <v>0</v>
      </c>
      <c r="I235" s="41">
        <f>ROUND(G235*H235,P4)</f>
        <v>0</v>
      </c>
      <c r="J235" s="36"/>
      <c r="O235" s="42">
        <f>I235*0.21</f>
        <v>0</v>
      </c>
      <c r="P235">
        <v>3</v>
      </c>
    </row>
    <row r="236" ht="75">
      <c r="A236" s="36" t="s">
        <v>47</v>
      </c>
      <c r="B236" s="43"/>
      <c r="C236" s="44"/>
      <c r="D236" s="44"/>
      <c r="E236" s="38" t="s">
        <v>487</v>
      </c>
      <c r="F236" s="44"/>
      <c r="G236" s="44"/>
      <c r="H236" s="44"/>
      <c r="I236" s="44"/>
      <c r="J236" s="45"/>
    </row>
    <row r="237">
      <c r="A237" s="36" t="s">
        <v>49</v>
      </c>
      <c r="B237" s="43"/>
      <c r="C237" s="44"/>
      <c r="D237" s="44"/>
      <c r="E237" s="46" t="s">
        <v>488</v>
      </c>
      <c r="F237" s="44"/>
      <c r="G237" s="44"/>
      <c r="H237" s="44"/>
      <c r="I237" s="44"/>
      <c r="J237" s="45"/>
    </row>
    <row r="238" ht="90">
      <c r="A238" s="36" t="s">
        <v>51</v>
      </c>
      <c r="B238" s="43"/>
      <c r="C238" s="44"/>
      <c r="D238" s="44"/>
      <c r="E238" s="38" t="s">
        <v>489</v>
      </c>
      <c r="F238" s="44"/>
      <c r="G238" s="44"/>
      <c r="H238" s="44"/>
      <c r="I238" s="44"/>
      <c r="J238" s="45"/>
    </row>
    <row r="239" ht="30">
      <c r="A239" s="36" t="s">
        <v>42</v>
      </c>
      <c r="B239" s="36">
        <v>57</v>
      </c>
      <c r="C239" s="37" t="s">
        <v>490</v>
      </c>
      <c r="D239" s="36" t="s">
        <v>44</v>
      </c>
      <c r="E239" s="38" t="s">
        <v>491</v>
      </c>
      <c r="F239" s="39" t="s">
        <v>109</v>
      </c>
      <c r="G239" s="40">
        <v>27.18</v>
      </c>
      <c r="H239" s="41">
        <v>0</v>
      </c>
      <c r="I239" s="41">
        <f>ROUND(G239*H239,P4)</f>
        <v>0</v>
      </c>
      <c r="J239" s="36"/>
      <c r="O239" s="42">
        <f>I239*0.21</f>
        <v>0</v>
      </c>
      <c r="P239">
        <v>3</v>
      </c>
    </row>
    <row r="240" ht="75">
      <c r="A240" s="36" t="s">
        <v>47</v>
      </c>
      <c r="B240" s="43"/>
      <c r="C240" s="44"/>
      <c r="D240" s="44"/>
      <c r="E240" s="38" t="s">
        <v>487</v>
      </c>
      <c r="F240" s="44"/>
      <c r="G240" s="44"/>
      <c r="H240" s="44"/>
      <c r="I240" s="44"/>
      <c r="J240" s="45"/>
    </row>
    <row r="241">
      <c r="A241" s="36" t="s">
        <v>49</v>
      </c>
      <c r="B241" s="43"/>
      <c r="C241" s="44"/>
      <c r="D241" s="44"/>
      <c r="E241" s="46" t="s">
        <v>488</v>
      </c>
      <c r="F241" s="44"/>
      <c r="G241" s="44"/>
      <c r="H241" s="44"/>
      <c r="I241" s="44"/>
      <c r="J241" s="45"/>
    </row>
    <row r="242" ht="90">
      <c r="A242" s="36" t="s">
        <v>51</v>
      </c>
      <c r="B242" s="43"/>
      <c r="C242" s="44"/>
      <c r="D242" s="44"/>
      <c r="E242" s="38" t="s">
        <v>489</v>
      </c>
      <c r="F242" s="44"/>
      <c r="G242" s="44"/>
      <c r="H242" s="44"/>
      <c r="I242" s="44"/>
      <c r="J242" s="45"/>
    </row>
    <row r="243" ht="30">
      <c r="A243" s="36" t="s">
        <v>42</v>
      </c>
      <c r="B243" s="36">
        <v>58</v>
      </c>
      <c r="C243" s="37" t="s">
        <v>492</v>
      </c>
      <c r="D243" s="36" t="s">
        <v>44</v>
      </c>
      <c r="E243" s="38" t="s">
        <v>493</v>
      </c>
      <c r="F243" s="39" t="s">
        <v>109</v>
      </c>
      <c r="G243" s="40">
        <v>27.18</v>
      </c>
      <c r="H243" s="41">
        <v>0</v>
      </c>
      <c r="I243" s="41">
        <f>ROUND(G243*H243,P4)</f>
        <v>0</v>
      </c>
      <c r="J243" s="36"/>
      <c r="O243" s="42">
        <f>I243*0.21</f>
        <v>0</v>
      </c>
      <c r="P243">
        <v>3</v>
      </c>
    </row>
    <row r="244" ht="75">
      <c r="A244" s="36" t="s">
        <v>47</v>
      </c>
      <c r="B244" s="43"/>
      <c r="C244" s="44"/>
      <c r="D244" s="44"/>
      <c r="E244" s="38" t="s">
        <v>487</v>
      </c>
      <c r="F244" s="44"/>
      <c r="G244" s="44"/>
      <c r="H244" s="44"/>
      <c r="I244" s="44"/>
      <c r="J244" s="45"/>
    </row>
    <row r="245">
      <c r="A245" s="36" t="s">
        <v>49</v>
      </c>
      <c r="B245" s="43"/>
      <c r="C245" s="44"/>
      <c r="D245" s="44"/>
      <c r="E245" s="46" t="s">
        <v>488</v>
      </c>
      <c r="F245" s="44"/>
      <c r="G245" s="44"/>
      <c r="H245" s="44"/>
      <c r="I245" s="44"/>
      <c r="J245" s="45"/>
    </row>
    <row r="246" ht="90">
      <c r="A246" s="36" t="s">
        <v>51</v>
      </c>
      <c r="B246" s="43"/>
      <c r="C246" s="44"/>
      <c r="D246" s="44"/>
      <c r="E246" s="38" t="s">
        <v>489</v>
      </c>
      <c r="F246" s="44"/>
      <c r="G246" s="44"/>
      <c r="H246" s="44"/>
      <c r="I246" s="44"/>
      <c r="J246" s="45"/>
    </row>
    <row r="247">
      <c r="A247" s="36" t="s">
        <v>42</v>
      </c>
      <c r="B247" s="36">
        <v>59</v>
      </c>
      <c r="C247" s="37" t="s">
        <v>494</v>
      </c>
      <c r="D247" s="36" t="s">
        <v>44</v>
      </c>
      <c r="E247" s="38" t="s">
        <v>495</v>
      </c>
      <c r="F247" s="39" t="s">
        <v>109</v>
      </c>
      <c r="G247" s="40">
        <v>27.18</v>
      </c>
      <c r="H247" s="41">
        <v>0</v>
      </c>
      <c r="I247" s="41">
        <f>ROUND(G247*H247,P4)</f>
        <v>0</v>
      </c>
      <c r="J247" s="36"/>
      <c r="O247" s="42">
        <f>I247*0.21</f>
        <v>0</v>
      </c>
      <c r="P247">
        <v>3</v>
      </c>
    </row>
    <row r="248" ht="75">
      <c r="A248" s="36" t="s">
        <v>47</v>
      </c>
      <c r="B248" s="43"/>
      <c r="C248" s="44"/>
      <c r="D248" s="44"/>
      <c r="E248" s="38" t="s">
        <v>487</v>
      </c>
      <c r="F248" s="44"/>
      <c r="G248" s="44"/>
      <c r="H248" s="44"/>
      <c r="I248" s="44"/>
      <c r="J248" s="45"/>
    </row>
    <row r="249">
      <c r="A249" s="36" t="s">
        <v>49</v>
      </c>
      <c r="B249" s="43"/>
      <c r="C249" s="44"/>
      <c r="D249" s="44"/>
      <c r="E249" s="46" t="s">
        <v>488</v>
      </c>
      <c r="F249" s="44"/>
      <c r="G249" s="44"/>
      <c r="H249" s="44"/>
      <c r="I249" s="44"/>
      <c r="J249" s="45"/>
    </row>
    <row r="250" ht="90">
      <c r="A250" s="36" t="s">
        <v>51</v>
      </c>
      <c r="B250" s="43"/>
      <c r="C250" s="44"/>
      <c r="D250" s="44"/>
      <c r="E250" s="38" t="s">
        <v>489</v>
      </c>
      <c r="F250" s="44"/>
      <c r="G250" s="44"/>
      <c r="H250" s="44"/>
      <c r="I250" s="44"/>
      <c r="J250" s="45"/>
    </row>
    <row r="251" ht="30">
      <c r="A251" s="36" t="s">
        <v>42</v>
      </c>
      <c r="B251" s="36">
        <v>60</v>
      </c>
      <c r="C251" s="37" t="s">
        <v>496</v>
      </c>
      <c r="D251" s="36" t="s">
        <v>44</v>
      </c>
      <c r="E251" s="38" t="s">
        <v>497</v>
      </c>
      <c r="F251" s="39" t="s">
        <v>109</v>
      </c>
      <c r="G251" s="40">
        <v>27.18</v>
      </c>
      <c r="H251" s="41">
        <v>0</v>
      </c>
      <c r="I251" s="41">
        <f>ROUND(G251*H251,P4)</f>
        <v>0</v>
      </c>
      <c r="J251" s="36"/>
      <c r="O251" s="42">
        <f>I251*0.21</f>
        <v>0</v>
      </c>
      <c r="P251">
        <v>3</v>
      </c>
    </row>
    <row r="252" ht="75">
      <c r="A252" s="36" t="s">
        <v>47</v>
      </c>
      <c r="B252" s="43"/>
      <c r="C252" s="44"/>
      <c r="D252" s="44"/>
      <c r="E252" s="38" t="s">
        <v>487</v>
      </c>
      <c r="F252" s="44"/>
      <c r="G252" s="44"/>
      <c r="H252" s="44"/>
      <c r="I252" s="44"/>
      <c r="J252" s="45"/>
    </row>
    <row r="253">
      <c r="A253" s="36" t="s">
        <v>49</v>
      </c>
      <c r="B253" s="43"/>
      <c r="C253" s="44"/>
      <c r="D253" s="44"/>
      <c r="E253" s="46" t="s">
        <v>488</v>
      </c>
      <c r="F253" s="44"/>
      <c r="G253" s="44"/>
      <c r="H253" s="44"/>
      <c r="I253" s="44"/>
      <c r="J253" s="45"/>
    </row>
    <row r="254" ht="90">
      <c r="A254" s="36" t="s">
        <v>51</v>
      </c>
      <c r="B254" s="43"/>
      <c r="C254" s="44"/>
      <c r="D254" s="44"/>
      <c r="E254" s="38" t="s">
        <v>489</v>
      </c>
      <c r="F254" s="44"/>
      <c r="G254" s="44"/>
      <c r="H254" s="44"/>
      <c r="I254" s="44"/>
      <c r="J254" s="45"/>
    </row>
    <row r="255" ht="30">
      <c r="A255" s="36" t="s">
        <v>42</v>
      </c>
      <c r="B255" s="36">
        <v>61</v>
      </c>
      <c r="C255" s="37" t="s">
        <v>498</v>
      </c>
      <c r="D255" s="36" t="s">
        <v>44</v>
      </c>
      <c r="E255" s="38" t="s">
        <v>499</v>
      </c>
      <c r="F255" s="39" t="s">
        <v>109</v>
      </c>
      <c r="G255" s="40">
        <v>30.995999999999999</v>
      </c>
      <c r="H255" s="41">
        <v>0</v>
      </c>
      <c r="I255" s="41">
        <f>ROUND(G255*H255,P4)</f>
        <v>0</v>
      </c>
      <c r="J255" s="36"/>
      <c r="O255" s="42">
        <f>I255*0.21</f>
        <v>0</v>
      </c>
      <c r="P255">
        <v>3</v>
      </c>
    </row>
    <row r="256" ht="75">
      <c r="A256" s="36" t="s">
        <v>47</v>
      </c>
      <c r="B256" s="43"/>
      <c r="C256" s="44"/>
      <c r="D256" s="44"/>
      <c r="E256" s="38" t="s">
        <v>500</v>
      </c>
      <c r="F256" s="44"/>
      <c r="G256" s="44"/>
      <c r="H256" s="44"/>
      <c r="I256" s="44"/>
      <c r="J256" s="45"/>
    </row>
    <row r="257">
      <c r="A257" s="36" t="s">
        <v>49</v>
      </c>
      <c r="B257" s="43"/>
      <c r="C257" s="44"/>
      <c r="D257" s="44"/>
      <c r="E257" s="46" t="s">
        <v>501</v>
      </c>
      <c r="F257" s="44"/>
      <c r="G257" s="44"/>
      <c r="H257" s="44"/>
      <c r="I257" s="44"/>
      <c r="J257" s="45"/>
    </row>
    <row r="258" ht="90">
      <c r="A258" s="36" t="s">
        <v>51</v>
      </c>
      <c r="B258" s="43"/>
      <c r="C258" s="44"/>
      <c r="D258" s="44"/>
      <c r="E258" s="38" t="s">
        <v>489</v>
      </c>
      <c r="F258" s="44"/>
      <c r="G258" s="44"/>
      <c r="H258" s="44"/>
      <c r="I258" s="44"/>
      <c r="J258" s="45"/>
    </row>
    <row r="259" ht="30">
      <c r="A259" s="36" t="s">
        <v>42</v>
      </c>
      <c r="B259" s="36">
        <v>62</v>
      </c>
      <c r="C259" s="37" t="s">
        <v>502</v>
      </c>
      <c r="D259" s="36" t="s">
        <v>44</v>
      </c>
      <c r="E259" s="38" t="s">
        <v>503</v>
      </c>
      <c r="F259" s="39" t="s">
        <v>109</v>
      </c>
      <c r="G259" s="40">
        <v>30.995999999999999</v>
      </c>
      <c r="H259" s="41">
        <v>0</v>
      </c>
      <c r="I259" s="41">
        <f>ROUND(G259*H259,P4)</f>
        <v>0</v>
      </c>
      <c r="J259" s="36"/>
      <c r="O259" s="42">
        <f>I259*0.21</f>
        <v>0</v>
      </c>
      <c r="P259">
        <v>3</v>
      </c>
    </row>
    <row r="260" ht="75">
      <c r="A260" s="36" t="s">
        <v>47</v>
      </c>
      <c r="B260" s="43"/>
      <c r="C260" s="44"/>
      <c r="D260" s="44"/>
      <c r="E260" s="38" t="s">
        <v>500</v>
      </c>
      <c r="F260" s="44"/>
      <c r="G260" s="44"/>
      <c r="H260" s="44"/>
      <c r="I260" s="44"/>
      <c r="J260" s="45"/>
    </row>
    <row r="261">
      <c r="A261" s="36" t="s">
        <v>49</v>
      </c>
      <c r="B261" s="43"/>
      <c r="C261" s="44"/>
      <c r="D261" s="44"/>
      <c r="E261" s="46" t="s">
        <v>501</v>
      </c>
      <c r="F261" s="44"/>
      <c r="G261" s="44"/>
      <c r="H261" s="44"/>
      <c r="I261" s="44"/>
      <c r="J261" s="45"/>
    </row>
    <row r="262" ht="90">
      <c r="A262" s="36" t="s">
        <v>51</v>
      </c>
      <c r="B262" s="43"/>
      <c r="C262" s="44"/>
      <c r="D262" s="44"/>
      <c r="E262" s="38" t="s">
        <v>489</v>
      </c>
      <c r="F262" s="44"/>
      <c r="G262" s="44"/>
      <c r="H262" s="44"/>
      <c r="I262" s="44"/>
      <c r="J262" s="45"/>
    </row>
    <row r="263" ht="30">
      <c r="A263" s="36" t="s">
        <v>42</v>
      </c>
      <c r="B263" s="36">
        <v>63</v>
      </c>
      <c r="C263" s="37" t="s">
        <v>504</v>
      </c>
      <c r="D263" s="36" t="s">
        <v>44</v>
      </c>
      <c r="E263" s="38" t="s">
        <v>505</v>
      </c>
      <c r="F263" s="39" t="s">
        <v>109</v>
      </c>
      <c r="G263" s="40">
        <v>30.995999999999999</v>
      </c>
      <c r="H263" s="41">
        <v>0</v>
      </c>
      <c r="I263" s="41">
        <f>ROUND(G263*H263,P4)</f>
        <v>0</v>
      </c>
      <c r="J263" s="36"/>
      <c r="O263" s="42">
        <f>I263*0.21</f>
        <v>0</v>
      </c>
      <c r="P263">
        <v>3</v>
      </c>
    </row>
    <row r="264" ht="75">
      <c r="A264" s="36" t="s">
        <v>47</v>
      </c>
      <c r="B264" s="43"/>
      <c r="C264" s="44"/>
      <c r="D264" s="44"/>
      <c r="E264" s="38" t="s">
        <v>500</v>
      </c>
      <c r="F264" s="44"/>
      <c r="G264" s="44"/>
      <c r="H264" s="44"/>
      <c r="I264" s="44"/>
      <c r="J264" s="45"/>
    </row>
    <row r="265">
      <c r="A265" s="36" t="s">
        <v>49</v>
      </c>
      <c r="B265" s="43"/>
      <c r="C265" s="44"/>
      <c r="D265" s="44"/>
      <c r="E265" s="46" t="s">
        <v>501</v>
      </c>
      <c r="F265" s="44"/>
      <c r="G265" s="44"/>
      <c r="H265" s="44"/>
      <c r="I265" s="44"/>
      <c r="J265" s="45"/>
    </row>
    <row r="266" ht="90">
      <c r="A266" s="36" t="s">
        <v>51</v>
      </c>
      <c r="B266" s="43"/>
      <c r="C266" s="44"/>
      <c r="D266" s="44"/>
      <c r="E266" s="38" t="s">
        <v>489</v>
      </c>
      <c r="F266" s="44"/>
      <c r="G266" s="44"/>
      <c r="H266" s="44"/>
      <c r="I266" s="44"/>
      <c r="J266" s="45"/>
    </row>
    <row r="267" ht="30">
      <c r="A267" s="36" t="s">
        <v>42</v>
      </c>
      <c r="B267" s="36">
        <v>64</v>
      </c>
      <c r="C267" s="37" t="s">
        <v>506</v>
      </c>
      <c r="D267" s="36" t="s">
        <v>44</v>
      </c>
      <c r="E267" s="38" t="s">
        <v>507</v>
      </c>
      <c r="F267" s="39" t="s">
        <v>109</v>
      </c>
      <c r="G267" s="40">
        <v>30.995999999999999</v>
      </c>
      <c r="H267" s="41">
        <v>0</v>
      </c>
      <c r="I267" s="41">
        <f>ROUND(G267*H267,P4)</f>
        <v>0</v>
      </c>
      <c r="J267" s="36"/>
      <c r="O267" s="42">
        <f>I267*0.21</f>
        <v>0</v>
      </c>
      <c r="P267">
        <v>3</v>
      </c>
    </row>
    <row r="268" ht="75">
      <c r="A268" s="36" t="s">
        <v>47</v>
      </c>
      <c r="B268" s="43"/>
      <c r="C268" s="44"/>
      <c r="D268" s="44"/>
      <c r="E268" s="38" t="s">
        <v>500</v>
      </c>
      <c r="F268" s="44"/>
      <c r="G268" s="44"/>
      <c r="H268" s="44"/>
      <c r="I268" s="44"/>
      <c r="J268" s="45"/>
    </row>
    <row r="269">
      <c r="A269" s="36" t="s">
        <v>49</v>
      </c>
      <c r="B269" s="43"/>
      <c r="C269" s="44"/>
      <c r="D269" s="44"/>
      <c r="E269" s="46" t="s">
        <v>501</v>
      </c>
      <c r="F269" s="44"/>
      <c r="G269" s="44"/>
      <c r="H269" s="44"/>
      <c r="I269" s="44"/>
      <c r="J269" s="45"/>
    </row>
    <row r="270" ht="90">
      <c r="A270" s="36" t="s">
        <v>51</v>
      </c>
      <c r="B270" s="43"/>
      <c r="C270" s="44"/>
      <c r="D270" s="44"/>
      <c r="E270" s="38" t="s">
        <v>489</v>
      </c>
      <c r="F270" s="44"/>
      <c r="G270" s="44"/>
      <c r="H270" s="44"/>
      <c r="I270" s="44"/>
      <c r="J270" s="45"/>
    </row>
    <row r="271" ht="30">
      <c r="A271" s="36" t="s">
        <v>42</v>
      </c>
      <c r="B271" s="36">
        <v>65</v>
      </c>
      <c r="C271" s="37" t="s">
        <v>508</v>
      </c>
      <c r="D271" s="36" t="s">
        <v>44</v>
      </c>
      <c r="E271" s="38" t="s">
        <v>509</v>
      </c>
      <c r="F271" s="39" t="s">
        <v>109</v>
      </c>
      <c r="G271" s="40">
        <v>30.995999999999999</v>
      </c>
      <c r="H271" s="41">
        <v>0</v>
      </c>
      <c r="I271" s="41">
        <f>ROUND(G271*H271,P4)</f>
        <v>0</v>
      </c>
      <c r="J271" s="36"/>
      <c r="O271" s="42">
        <f>I271*0.21</f>
        <v>0</v>
      </c>
      <c r="P271">
        <v>3</v>
      </c>
    </row>
    <row r="272" ht="75">
      <c r="A272" s="36" t="s">
        <v>47</v>
      </c>
      <c r="B272" s="43"/>
      <c r="C272" s="44"/>
      <c r="D272" s="44"/>
      <c r="E272" s="38" t="s">
        <v>500</v>
      </c>
      <c r="F272" s="44"/>
      <c r="G272" s="44"/>
      <c r="H272" s="44"/>
      <c r="I272" s="44"/>
      <c r="J272" s="45"/>
    </row>
    <row r="273">
      <c r="A273" s="36" t="s">
        <v>49</v>
      </c>
      <c r="B273" s="43"/>
      <c r="C273" s="44"/>
      <c r="D273" s="44"/>
      <c r="E273" s="46" t="s">
        <v>501</v>
      </c>
      <c r="F273" s="44"/>
      <c r="G273" s="44"/>
      <c r="H273" s="44"/>
      <c r="I273" s="44"/>
      <c r="J273" s="45"/>
    </row>
    <row r="274" ht="90">
      <c r="A274" s="36" t="s">
        <v>51</v>
      </c>
      <c r="B274" s="43"/>
      <c r="C274" s="44"/>
      <c r="D274" s="44"/>
      <c r="E274" s="38" t="s">
        <v>489</v>
      </c>
      <c r="F274" s="44"/>
      <c r="G274" s="44"/>
      <c r="H274" s="44"/>
      <c r="I274" s="44"/>
      <c r="J274" s="45"/>
    </row>
    <row r="275">
      <c r="A275" s="36" t="s">
        <v>42</v>
      </c>
      <c r="B275" s="36">
        <v>66</v>
      </c>
      <c r="C275" s="37" t="s">
        <v>510</v>
      </c>
      <c r="D275" s="36" t="s">
        <v>44</v>
      </c>
      <c r="E275" s="38" t="s">
        <v>511</v>
      </c>
      <c r="F275" s="39" t="s">
        <v>109</v>
      </c>
      <c r="G275" s="40">
        <v>290.88</v>
      </c>
      <c r="H275" s="41">
        <v>0</v>
      </c>
      <c r="I275" s="41">
        <f>ROUND(G275*H275,P4)</f>
        <v>0</v>
      </c>
      <c r="J275" s="36"/>
      <c r="O275" s="42">
        <f>I275*0.21</f>
        <v>0</v>
      </c>
      <c r="P275">
        <v>3</v>
      </c>
    </row>
    <row r="276" ht="30">
      <c r="A276" s="36" t="s">
        <v>47</v>
      </c>
      <c r="B276" s="43"/>
      <c r="C276" s="44"/>
      <c r="D276" s="44"/>
      <c r="E276" s="38" t="s">
        <v>512</v>
      </c>
      <c r="F276" s="44"/>
      <c r="G276" s="44"/>
      <c r="H276" s="44"/>
      <c r="I276" s="44"/>
      <c r="J276" s="45"/>
    </row>
    <row r="277">
      <c r="A277" s="36" t="s">
        <v>49</v>
      </c>
      <c r="B277" s="43"/>
      <c r="C277" s="44"/>
      <c r="D277" s="44"/>
      <c r="E277" s="46" t="s">
        <v>513</v>
      </c>
      <c r="F277" s="44"/>
      <c r="G277" s="44"/>
      <c r="H277" s="44"/>
      <c r="I277" s="44"/>
      <c r="J277" s="45"/>
    </row>
    <row r="278" ht="90">
      <c r="A278" s="36" t="s">
        <v>51</v>
      </c>
      <c r="B278" s="43"/>
      <c r="C278" s="44"/>
      <c r="D278" s="44"/>
      <c r="E278" s="38" t="s">
        <v>489</v>
      </c>
      <c r="F278" s="44"/>
      <c r="G278" s="44"/>
      <c r="H278" s="44"/>
      <c r="I278" s="44"/>
      <c r="J278" s="45"/>
    </row>
    <row r="279">
      <c r="A279" s="36" t="s">
        <v>42</v>
      </c>
      <c r="B279" s="36">
        <v>67</v>
      </c>
      <c r="C279" s="37" t="s">
        <v>514</v>
      </c>
      <c r="D279" s="36" t="s">
        <v>44</v>
      </c>
      <c r="E279" s="38" t="s">
        <v>515</v>
      </c>
      <c r="F279" s="39" t="s">
        <v>109</v>
      </c>
      <c r="G279" s="40">
        <v>290.88</v>
      </c>
      <c r="H279" s="41">
        <v>0</v>
      </c>
      <c r="I279" s="41">
        <f>ROUND(G279*H279,P4)</f>
        <v>0</v>
      </c>
      <c r="J279" s="36"/>
      <c r="O279" s="42">
        <f>I279*0.21</f>
        <v>0</v>
      </c>
      <c r="P279">
        <v>3</v>
      </c>
    </row>
    <row r="280" ht="60">
      <c r="A280" s="36" t="s">
        <v>47</v>
      </c>
      <c r="B280" s="43"/>
      <c r="C280" s="44"/>
      <c r="D280" s="44"/>
      <c r="E280" s="38" t="s">
        <v>516</v>
      </c>
      <c r="F280" s="44"/>
      <c r="G280" s="44"/>
      <c r="H280" s="44"/>
      <c r="I280" s="44"/>
      <c r="J280" s="45"/>
    </row>
    <row r="281">
      <c r="A281" s="36" t="s">
        <v>49</v>
      </c>
      <c r="B281" s="43"/>
      <c r="C281" s="44"/>
      <c r="D281" s="44"/>
      <c r="E281" s="46" t="s">
        <v>513</v>
      </c>
      <c r="F281" s="44"/>
      <c r="G281" s="44"/>
      <c r="H281" s="44"/>
      <c r="I281" s="44"/>
      <c r="J281" s="45"/>
    </row>
    <row r="282" ht="75">
      <c r="A282" s="36" t="s">
        <v>51</v>
      </c>
      <c r="B282" s="43"/>
      <c r="C282" s="44"/>
      <c r="D282" s="44"/>
      <c r="E282" s="38" t="s">
        <v>517</v>
      </c>
      <c r="F282" s="44"/>
      <c r="G282" s="44"/>
      <c r="H282" s="44"/>
      <c r="I282" s="44"/>
      <c r="J282" s="45"/>
    </row>
    <row r="283">
      <c r="A283" s="36" t="s">
        <v>42</v>
      </c>
      <c r="B283" s="36">
        <v>68</v>
      </c>
      <c r="C283" s="37" t="s">
        <v>518</v>
      </c>
      <c r="D283" s="36" t="s">
        <v>44</v>
      </c>
      <c r="E283" s="38" t="s">
        <v>519</v>
      </c>
      <c r="F283" s="39" t="s">
        <v>109</v>
      </c>
      <c r="G283" s="40">
        <v>19.526</v>
      </c>
      <c r="H283" s="41">
        <v>0</v>
      </c>
      <c r="I283" s="41">
        <f>ROUND(G283*H283,P4)</f>
        <v>0</v>
      </c>
      <c r="J283" s="36"/>
      <c r="O283" s="42">
        <f>I283*0.21</f>
        <v>0</v>
      </c>
      <c r="P283">
        <v>3</v>
      </c>
    </row>
    <row r="284" ht="45">
      <c r="A284" s="36" t="s">
        <v>47</v>
      </c>
      <c r="B284" s="43"/>
      <c r="C284" s="44"/>
      <c r="D284" s="44"/>
      <c r="E284" s="38" t="s">
        <v>520</v>
      </c>
      <c r="F284" s="44"/>
      <c r="G284" s="44"/>
      <c r="H284" s="44"/>
      <c r="I284" s="44"/>
      <c r="J284" s="45"/>
    </row>
    <row r="285">
      <c r="A285" s="36" t="s">
        <v>49</v>
      </c>
      <c r="B285" s="43"/>
      <c r="C285" s="44"/>
      <c r="D285" s="44"/>
      <c r="E285" s="46" t="s">
        <v>521</v>
      </c>
      <c r="F285" s="44"/>
      <c r="G285" s="44"/>
      <c r="H285" s="44"/>
      <c r="I285" s="44"/>
      <c r="J285" s="45"/>
    </row>
    <row r="286" ht="105">
      <c r="A286" s="36" t="s">
        <v>51</v>
      </c>
      <c r="B286" s="43"/>
      <c r="C286" s="44"/>
      <c r="D286" s="44"/>
      <c r="E286" s="38" t="s">
        <v>522</v>
      </c>
      <c r="F286" s="44"/>
      <c r="G286" s="44"/>
      <c r="H286" s="44"/>
      <c r="I286" s="44"/>
      <c r="J286" s="45"/>
    </row>
    <row r="287">
      <c r="A287" s="30" t="s">
        <v>39</v>
      </c>
      <c r="B287" s="31"/>
      <c r="C287" s="32" t="s">
        <v>523</v>
      </c>
      <c r="D287" s="33"/>
      <c r="E287" s="30" t="s">
        <v>524</v>
      </c>
      <c r="F287" s="33"/>
      <c r="G287" s="33"/>
      <c r="H287" s="33"/>
      <c r="I287" s="34">
        <f>SUMIFS(I288:I311,A288:A311,"P")</f>
        <v>0</v>
      </c>
      <c r="J287" s="35"/>
    </row>
    <row r="288" ht="30">
      <c r="A288" s="36" t="s">
        <v>42</v>
      </c>
      <c r="B288" s="36">
        <v>69</v>
      </c>
      <c r="C288" s="37" t="s">
        <v>525</v>
      </c>
      <c r="D288" s="36" t="s">
        <v>44</v>
      </c>
      <c r="E288" s="38" t="s">
        <v>526</v>
      </c>
      <c r="F288" s="39" t="s">
        <v>109</v>
      </c>
      <c r="G288" s="40">
        <v>38.200000000000003</v>
      </c>
      <c r="H288" s="41">
        <v>0</v>
      </c>
      <c r="I288" s="41">
        <f>ROUND(G288*H288,P4)</f>
        <v>0</v>
      </c>
      <c r="J288" s="36"/>
      <c r="O288" s="42">
        <f>I288*0.21</f>
        <v>0</v>
      </c>
      <c r="P288">
        <v>3</v>
      </c>
    </row>
    <row r="289" ht="30">
      <c r="A289" s="36" t="s">
        <v>47</v>
      </c>
      <c r="B289" s="43"/>
      <c r="C289" s="44"/>
      <c r="D289" s="44"/>
      <c r="E289" s="38" t="s">
        <v>527</v>
      </c>
      <c r="F289" s="44"/>
      <c r="G289" s="44"/>
      <c r="H289" s="44"/>
      <c r="I289" s="44"/>
      <c r="J289" s="45"/>
    </row>
    <row r="290" ht="45">
      <c r="A290" s="36" t="s">
        <v>49</v>
      </c>
      <c r="B290" s="43"/>
      <c r="C290" s="44"/>
      <c r="D290" s="44"/>
      <c r="E290" s="46" t="s">
        <v>528</v>
      </c>
      <c r="F290" s="44"/>
      <c r="G290" s="44"/>
      <c r="H290" s="44"/>
      <c r="I290" s="44"/>
      <c r="J290" s="45"/>
    </row>
    <row r="291" ht="270">
      <c r="A291" s="36" t="s">
        <v>51</v>
      </c>
      <c r="B291" s="43"/>
      <c r="C291" s="44"/>
      <c r="D291" s="44"/>
      <c r="E291" s="38" t="s">
        <v>529</v>
      </c>
      <c r="F291" s="44"/>
      <c r="G291" s="44"/>
      <c r="H291" s="44"/>
      <c r="I291" s="44"/>
      <c r="J291" s="45"/>
    </row>
    <row r="292" ht="30">
      <c r="A292" s="36" t="s">
        <v>42</v>
      </c>
      <c r="B292" s="36">
        <v>70</v>
      </c>
      <c r="C292" s="37" t="s">
        <v>530</v>
      </c>
      <c r="D292" s="36" t="s">
        <v>44</v>
      </c>
      <c r="E292" s="38" t="s">
        <v>531</v>
      </c>
      <c r="F292" s="39" t="s">
        <v>109</v>
      </c>
      <c r="G292" s="40">
        <v>325.858</v>
      </c>
      <c r="H292" s="41">
        <v>0</v>
      </c>
      <c r="I292" s="41">
        <f>ROUND(G292*H292,P4)</f>
        <v>0</v>
      </c>
      <c r="J292" s="36"/>
      <c r="O292" s="42">
        <f>I292*0.21</f>
        <v>0</v>
      </c>
      <c r="P292">
        <v>3</v>
      </c>
    </row>
    <row r="293" ht="75">
      <c r="A293" s="36" t="s">
        <v>47</v>
      </c>
      <c r="B293" s="43"/>
      <c r="C293" s="44"/>
      <c r="D293" s="44"/>
      <c r="E293" s="38" t="s">
        <v>532</v>
      </c>
      <c r="F293" s="44"/>
      <c r="G293" s="44"/>
      <c r="H293" s="44"/>
      <c r="I293" s="44"/>
      <c r="J293" s="45"/>
    </row>
    <row r="294" ht="135">
      <c r="A294" s="36" t="s">
        <v>49</v>
      </c>
      <c r="B294" s="43"/>
      <c r="C294" s="44"/>
      <c r="D294" s="44"/>
      <c r="E294" s="46" t="s">
        <v>533</v>
      </c>
      <c r="F294" s="44"/>
      <c r="G294" s="44"/>
      <c r="H294" s="44"/>
      <c r="I294" s="44"/>
      <c r="J294" s="45"/>
    </row>
    <row r="295" ht="300">
      <c r="A295" s="36" t="s">
        <v>51</v>
      </c>
      <c r="B295" s="43"/>
      <c r="C295" s="44"/>
      <c r="D295" s="44"/>
      <c r="E295" s="38" t="s">
        <v>534</v>
      </c>
      <c r="F295" s="44"/>
      <c r="G295" s="44"/>
      <c r="H295" s="44"/>
      <c r="I295" s="44"/>
      <c r="J295" s="45"/>
    </row>
    <row r="296">
      <c r="A296" s="36" t="s">
        <v>42</v>
      </c>
      <c r="B296" s="36">
        <v>98</v>
      </c>
      <c r="C296" s="37" t="s">
        <v>535</v>
      </c>
      <c r="D296" s="36" t="s">
        <v>44</v>
      </c>
      <c r="E296" s="38" t="s">
        <v>536</v>
      </c>
      <c r="F296" s="39" t="s">
        <v>62</v>
      </c>
      <c r="G296" s="40">
        <v>1</v>
      </c>
      <c r="H296" s="41">
        <v>0</v>
      </c>
      <c r="I296" s="41">
        <f>ROUND(G296*H296,P4)</f>
        <v>0</v>
      </c>
      <c r="J296" s="36"/>
      <c r="O296" s="42">
        <f>I296*0.21</f>
        <v>0</v>
      </c>
      <c r="P296">
        <v>3</v>
      </c>
    </row>
    <row r="297" ht="45">
      <c r="A297" s="36" t="s">
        <v>47</v>
      </c>
      <c r="B297" s="43"/>
      <c r="C297" s="44"/>
      <c r="D297" s="44"/>
      <c r="E297" s="38" t="s">
        <v>537</v>
      </c>
      <c r="F297" s="44"/>
      <c r="G297" s="44"/>
      <c r="H297" s="44"/>
      <c r="I297" s="44"/>
      <c r="J297" s="45"/>
    </row>
    <row r="298">
      <c r="A298" s="36" t="s">
        <v>49</v>
      </c>
      <c r="B298" s="43"/>
      <c r="C298" s="44"/>
      <c r="D298" s="44"/>
      <c r="E298" s="46" t="s">
        <v>50</v>
      </c>
      <c r="F298" s="44"/>
      <c r="G298" s="44"/>
      <c r="H298" s="44"/>
      <c r="I298" s="44"/>
      <c r="J298" s="45"/>
    </row>
    <row r="299" ht="75">
      <c r="A299" s="36" t="s">
        <v>51</v>
      </c>
      <c r="B299" s="43"/>
      <c r="C299" s="44"/>
      <c r="D299" s="44"/>
      <c r="E299" s="38" t="s">
        <v>538</v>
      </c>
      <c r="F299" s="44"/>
      <c r="G299" s="44"/>
      <c r="H299" s="44"/>
      <c r="I299" s="44"/>
      <c r="J299" s="45"/>
    </row>
    <row r="300">
      <c r="A300" s="36" t="s">
        <v>42</v>
      </c>
      <c r="B300" s="36">
        <v>71</v>
      </c>
      <c r="C300" s="37" t="s">
        <v>539</v>
      </c>
      <c r="D300" s="36" t="s">
        <v>44</v>
      </c>
      <c r="E300" s="38" t="s">
        <v>540</v>
      </c>
      <c r="F300" s="39" t="s">
        <v>109</v>
      </c>
      <c r="G300" s="40">
        <v>9.4789999999999992</v>
      </c>
      <c r="H300" s="41">
        <v>0</v>
      </c>
      <c r="I300" s="41">
        <f>ROUND(G300*H300,P4)</f>
        <v>0</v>
      </c>
      <c r="J300" s="36"/>
      <c r="O300" s="42">
        <f>I300*0.21</f>
        <v>0</v>
      </c>
      <c r="P300">
        <v>3</v>
      </c>
    </row>
    <row r="301" ht="60">
      <c r="A301" s="36" t="s">
        <v>47</v>
      </c>
      <c r="B301" s="43"/>
      <c r="C301" s="44"/>
      <c r="D301" s="44"/>
      <c r="E301" s="38" t="s">
        <v>541</v>
      </c>
      <c r="F301" s="44"/>
      <c r="G301" s="44"/>
      <c r="H301" s="44"/>
      <c r="I301" s="44"/>
      <c r="J301" s="45"/>
    </row>
    <row r="302">
      <c r="A302" s="36" t="s">
        <v>49</v>
      </c>
      <c r="B302" s="43"/>
      <c r="C302" s="44"/>
      <c r="D302" s="44"/>
      <c r="E302" s="46" t="s">
        <v>542</v>
      </c>
      <c r="F302" s="44"/>
      <c r="G302" s="44"/>
      <c r="H302" s="44"/>
      <c r="I302" s="44"/>
      <c r="J302" s="45"/>
    </row>
    <row r="303" ht="60">
      <c r="A303" s="36" t="s">
        <v>51</v>
      </c>
      <c r="B303" s="43"/>
      <c r="C303" s="44"/>
      <c r="D303" s="44"/>
      <c r="E303" s="38" t="s">
        <v>543</v>
      </c>
      <c r="F303" s="44"/>
      <c r="G303" s="44"/>
      <c r="H303" s="44"/>
      <c r="I303" s="44"/>
      <c r="J303" s="45"/>
    </row>
    <row r="304">
      <c r="A304" s="36" t="s">
        <v>42</v>
      </c>
      <c r="B304" s="36">
        <v>72</v>
      </c>
      <c r="C304" s="37" t="s">
        <v>544</v>
      </c>
      <c r="D304" s="36" t="s">
        <v>44</v>
      </c>
      <c r="E304" s="38" t="s">
        <v>545</v>
      </c>
      <c r="F304" s="39" t="s">
        <v>109</v>
      </c>
      <c r="G304" s="40">
        <v>46.536000000000001</v>
      </c>
      <c r="H304" s="41">
        <v>0</v>
      </c>
      <c r="I304" s="41">
        <f>ROUND(G304*H304,P4)</f>
        <v>0</v>
      </c>
      <c r="J304" s="36"/>
      <c r="O304" s="42">
        <f>I304*0.21</f>
        <v>0</v>
      </c>
      <c r="P304">
        <v>3</v>
      </c>
    </row>
    <row r="305" ht="30">
      <c r="A305" s="36" t="s">
        <v>47</v>
      </c>
      <c r="B305" s="43"/>
      <c r="C305" s="44"/>
      <c r="D305" s="44"/>
      <c r="E305" s="38" t="s">
        <v>546</v>
      </c>
      <c r="F305" s="44"/>
      <c r="G305" s="44"/>
      <c r="H305" s="44"/>
      <c r="I305" s="44"/>
      <c r="J305" s="45"/>
    </row>
    <row r="306">
      <c r="A306" s="36" t="s">
        <v>49</v>
      </c>
      <c r="B306" s="43"/>
      <c r="C306" s="44"/>
      <c r="D306" s="44"/>
      <c r="E306" s="46" t="s">
        <v>547</v>
      </c>
      <c r="F306" s="44"/>
      <c r="G306" s="44"/>
      <c r="H306" s="44"/>
      <c r="I306" s="44"/>
      <c r="J306" s="45"/>
    </row>
    <row r="307" ht="60">
      <c r="A307" s="36" t="s">
        <v>51</v>
      </c>
      <c r="B307" s="43"/>
      <c r="C307" s="44"/>
      <c r="D307" s="44"/>
      <c r="E307" s="38" t="s">
        <v>548</v>
      </c>
      <c r="F307" s="44"/>
      <c r="G307" s="44"/>
      <c r="H307" s="44"/>
      <c r="I307" s="44"/>
      <c r="J307" s="45"/>
    </row>
    <row r="308">
      <c r="A308" s="36" t="s">
        <v>42</v>
      </c>
      <c r="B308" s="36">
        <v>73</v>
      </c>
      <c r="C308" s="37" t="s">
        <v>549</v>
      </c>
      <c r="D308" s="36" t="s">
        <v>44</v>
      </c>
      <c r="E308" s="38" t="s">
        <v>550</v>
      </c>
      <c r="F308" s="39" t="s">
        <v>109</v>
      </c>
      <c r="G308" s="40">
        <v>290.88</v>
      </c>
      <c r="H308" s="41">
        <v>0</v>
      </c>
      <c r="I308" s="41">
        <f>ROUND(G308*H308,P4)</f>
        <v>0</v>
      </c>
      <c r="J308" s="36"/>
      <c r="O308" s="42">
        <f>I308*0.21</f>
        <v>0</v>
      </c>
      <c r="P308">
        <v>3</v>
      </c>
    </row>
    <row r="309" ht="45">
      <c r="A309" s="36" t="s">
        <v>47</v>
      </c>
      <c r="B309" s="43"/>
      <c r="C309" s="44"/>
      <c r="D309" s="44"/>
      <c r="E309" s="38" t="s">
        <v>551</v>
      </c>
      <c r="F309" s="44"/>
      <c r="G309" s="44"/>
      <c r="H309" s="44"/>
      <c r="I309" s="44"/>
      <c r="J309" s="45"/>
    </row>
    <row r="310" ht="45">
      <c r="A310" s="36" t="s">
        <v>49</v>
      </c>
      <c r="B310" s="43"/>
      <c r="C310" s="44"/>
      <c r="D310" s="44"/>
      <c r="E310" s="46" t="s">
        <v>552</v>
      </c>
      <c r="F310" s="44"/>
      <c r="G310" s="44"/>
      <c r="H310" s="44"/>
      <c r="I310" s="44"/>
      <c r="J310" s="45"/>
    </row>
    <row r="311" ht="60">
      <c r="A311" s="36" t="s">
        <v>51</v>
      </c>
      <c r="B311" s="43"/>
      <c r="C311" s="44"/>
      <c r="D311" s="44"/>
      <c r="E311" s="38" t="s">
        <v>548</v>
      </c>
      <c r="F311" s="44"/>
      <c r="G311" s="44"/>
      <c r="H311" s="44"/>
      <c r="I311" s="44"/>
      <c r="J311" s="45"/>
    </row>
    <row r="312">
      <c r="A312" s="30" t="s">
        <v>39</v>
      </c>
      <c r="B312" s="31"/>
      <c r="C312" s="32" t="s">
        <v>553</v>
      </c>
      <c r="D312" s="33"/>
      <c r="E312" s="30" t="s">
        <v>554</v>
      </c>
      <c r="F312" s="33"/>
      <c r="G312" s="33"/>
      <c r="H312" s="33"/>
      <c r="I312" s="34">
        <f>SUMIFS(I313:I332,A313:A332,"P")</f>
        <v>0</v>
      </c>
      <c r="J312" s="35"/>
    </row>
    <row r="313">
      <c r="A313" s="36" t="s">
        <v>42</v>
      </c>
      <c r="B313" s="36">
        <v>74</v>
      </c>
      <c r="C313" s="37" t="s">
        <v>555</v>
      </c>
      <c r="D313" s="36" t="s">
        <v>44</v>
      </c>
      <c r="E313" s="38" t="s">
        <v>556</v>
      </c>
      <c r="F313" s="39" t="s">
        <v>221</v>
      </c>
      <c r="G313" s="40">
        <v>19</v>
      </c>
      <c r="H313" s="41">
        <v>0</v>
      </c>
      <c r="I313" s="41">
        <f>ROUND(G313*H313,P4)</f>
        <v>0</v>
      </c>
      <c r="J313" s="36"/>
      <c r="O313" s="42">
        <f>I313*0.21</f>
        <v>0</v>
      </c>
      <c r="P313">
        <v>3</v>
      </c>
    </row>
    <row r="314" ht="30">
      <c r="A314" s="36" t="s">
        <v>47</v>
      </c>
      <c r="B314" s="43"/>
      <c r="C314" s="44"/>
      <c r="D314" s="44"/>
      <c r="E314" s="38" t="s">
        <v>557</v>
      </c>
      <c r="F314" s="44"/>
      <c r="G314" s="44"/>
      <c r="H314" s="44"/>
      <c r="I314" s="44"/>
      <c r="J314" s="45"/>
    </row>
    <row r="315" ht="45">
      <c r="A315" s="36" t="s">
        <v>49</v>
      </c>
      <c r="B315" s="43"/>
      <c r="C315" s="44"/>
      <c r="D315" s="44"/>
      <c r="E315" s="46" t="s">
        <v>558</v>
      </c>
      <c r="F315" s="44"/>
      <c r="G315" s="44"/>
      <c r="H315" s="44"/>
      <c r="I315" s="44"/>
      <c r="J315" s="45"/>
    </row>
    <row r="316" ht="330">
      <c r="A316" s="36" t="s">
        <v>51</v>
      </c>
      <c r="B316" s="43"/>
      <c r="C316" s="44"/>
      <c r="D316" s="44"/>
      <c r="E316" s="38" t="s">
        <v>559</v>
      </c>
      <c r="F316" s="44"/>
      <c r="G316" s="44"/>
      <c r="H316" s="44"/>
      <c r="I316" s="44"/>
      <c r="J316" s="45"/>
    </row>
    <row r="317">
      <c r="A317" s="36" t="s">
        <v>42</v>
      </c>
      <c r="B317" s="36">
        <v>75</v>
      </c>
      <c r="C317" s="37" t="s">
        <v>560</v>
      </c>
      <c r="D317" s="36" t="s">
        <v>44</v>
      </c>
      <c r="E317" s="38" t="s">
        <v>561</v>
      </c>
      <c r="F317" s="39" t="s">
        <v>221</v>
      </c>
      <c r="G317" s="40">
        <v>16.600000000000001</v>
      </c>
      <c r="H317" s="41">
        <v>0</v>
      </c>
      <c r="I317" s="41">
        <f>ROUND(G317*H317,P4)</f>
        <v>0</v>
      </c>
      <c r="J317" s="36"/>
      <c r="O317" s="42">
        <f>I317*0.21</f>
        <v>0</v>
      </c>
      <c r="P317">
        <v>3</v>
      </c>
    </row>
    <row r="318">
      <c r="A318" s="36" t="s">
        <v>47</v>
      </c>
      <c r="B318" s="43"/>
      <c r="C318" s="44"/>
      <c r="D318" s="44"/>
      <c r="E318" s="47" t="s">
        <v>44</v>
      </c>
      <c r="F318" s="44"/>
      <c r="G318" s="44"/>
      <c r="H318" s="44"/>
      <c r="I318" s="44"/>
      <c r="J318" s="45"/>
    </row>
    <row r="319" ht="45">
      <c r="A319" s="36" t="s">
        <v>49</v>
      </c>
      <c r="B319" s="43"/>
      <c r="C319" s="44"/>
      <c r="D319" s="44"/>
      <c r="E319" s="46" t="s">
        <v>562</v>
      </c>
      <c r="F319" s="44"/>
      <c r="G319" s="44"/>
      <c r="H319" s="44"/>
      <c r="I319" s="44"/>
      <c r="J319" s="45"/>
    </row>
    <row r="320" ht="315">
      <c r="A320" s="36" t="s">
        <v>51</v>
      </c>
      <c r="B320" s="43"/>
      <c r="C320" s="44"/>
      <c r="D320" s="44"/>
      <c r="E320" s="38" t="s">
        <v>563</v>
      </c>
      <c r="F320" s="44"/>
      <c r="G320" s="44"/>
      <c r="H320" s="44"/>
      <c r="I320" s="44"/>
      <c r="J320" s="45"/>
    </row>
    <row r="321">
      <c r="A321" s="36" t="s">
        <v>42</v>
      </c>
      <c r="B321" s="36">
        <v>76</v>
      </c>
      <c r="C321" s="37" t="s">
        <v>564</v>
      </c>
      <c r="D321" s="36" t="s">
        <v>44</v>
      </c>
      <c r="E321" s="38" t="s">
        <v>565</v>
      </c>
      <c r="F321" s="39" t="s">
        <v>221</v>
      </c>
      <c r="G321" s="40">
        <v>92.799999999999997</v>
      </c>
      <c r="H321" s="41">
        <v>0</v>
      </c>
      <c r="I321" s="41">
        <f>ROUND(G321*H321,P4)</f>
        <v>0</v>
      </c>
      <c r="J321" s="36"/>
      <c r="O321" s="42">
        <f>I321*0.21</f>
        <v>0</v>
      </c>
      <c r="P321">
        <v>3</v>
      </c>
    </row>
    <row r="322" ht="30">
      <c r="A322" s="36" t="s">
        <v>47</v>
      </c>
      <c r="B322" s="43"/>
      <c r="C322" s="44"/>
      <c r="D322" s="44"/>
      <c r="E322" s="38" t="s">
        <v>566</v>
      </c>
      <c r="F322" s="44"/>
      <c r="G322" s="44"/>
      <c r="H322" s="44"/>
      <c r="I322" s="44"/>
      <c r="J322" s="45"/>
    </row>
    <row r="323">
      <c r="A323" s="36" t="s">
        <v>49</v>
      </c>
      <c r="B323" s="43"/>
      <c r="C323" s="44"/>
      <c r="D323" s="44"/>
      <c r="E323" s="46" t="s">
        <v>567</v>
      </c>
      <c r="F323" s="44"/>
      <c r="G323" s="44"/>
      <c r="H323" s="44"/>
      <c r="I323" s="44"/>
      <c r="J323" s="45"/>
    </row>
    <row r="324" ht="300">
      <c r="A324" s="36" t="s">
        <v>51</v>
      </c>
      <c r="B324" s="43"/>
      <c r="C324" s="44"/>
      <c r="D324" s="44"/>
      <c r="E324" s="38" t="s">
        <v>568</v>
      </c>
      <c r="F324" s="44"/>
      <c r="G324" s="44"/>
      <c r="H324" s="44"/>
      <c r="I324" s="44"/>
      <c r="J324" s="45"/>
    </row>
    <row r="325">
      <c r="A325" s="36" t="s">
        <v>42</v>
      </c>
      <c r="B325" s="36">
        <v>77</v>
      </c>
      <c r="C325" s="37" t="s">
        <v>569</v>
      </c>
      <c r="D325" s="36" t="s">
        <v>44</v>
      </c>
      <c r="E325" s="38" t="s">
        <v>570</v>
      </c>
      <c r="F325" s="39" t="s">
        <v>221</v>
      </c>
      <c r="G325" s="40">
        <v>11.06</v>
      </c>
      <c r="H325" s="41">
        <v>0</v>
      </c>
      <c r="I325" s="41">
        <f>ROUND(G325*H325,P4)</f>
        <v>0</v>
      </c>
      <c r="J325" s="36"/>
      <c r="O325" s="42">
        <f>I325*0.21</f>
        <v>0</v>
      </c>
      <c r="P325">
        <v>3</v>
      </c>
    </row>
    <row r="326" ht="45">
      <c r="A326" s="36" t="s">
        <v>47</v>
      </c>
      <c r="B326" s="43"/>
      <c r="C326" s="44"/>
      <c r="D326" s="44"/>
      <c r="E326" s="38" t="s">
        <v>571</v>
      </c>
      <c r="F326" s="44"/>
      <c r="G326" s="44"/>
      <c r="H326" s="44"/>
      <c r="I326" s="44"/>
      <c r="J326" s="45"/>
    </row>
    <row r="327" ht="60">
      <c r="A327" s="36" t="s">
        <v>49</v>
      </c>
      <c r="B327" s="43"/>
      <c r="C327" s="44"/>
      <c r="D327" s="44"/>
      <c r="E327" s="46" t="s">
        <v>572</v>
      </c>
      <c r="F327" s="44"/>
      <c r="G327" s="44"/>
      <c r="H327" s="44"/>
      <c r="I327" s="44"/>
      <c r="J327" s="45"/>
    </row>
    <row r="328" ht="300">
      <c r="A328" s="36" t="s">
        <v>51</v>
      </c>
      <c r="B328" s="43"/>
      <c r="C328" s="44"/>
      <c r="D328" s="44"/>
      <c r="E328" s="38" t="s">
        <v>568</v>
      </c>
      <c r="F328" s="44"/>
      <c r="G328" s="44"/>
      <c r="H328" s="44"/>
      <c r="I328" s="44"/>
      <c r="J328" s="45"/>
    </row>
    <row r="329">
      <c r="A329" s="36" t="s">
        <v>42</v>
      </c>
      <c r="B329" s="36">
        <v>78</v>
      </c>
      <c r="C329" s="37" t="s">
        <v>573</v>
      </c>
      <c r="D329" s="36" t="s">
        <v>44</v>
      </c>
      <c r="E329" s="38" t="s">
        <v>574</v>
      </c>
      <c r="F329" s="39" t="s">
        <v>62</v>
      </c>
      <c r="G329" s="40">
        <v>2</v>
      </c>
      <c r="H329" s="41">
        <v>0</v>
      </c>
      <c r="I329" s="41">
        <f>ROUND(G329*H329,P4)</f>
        <v>0</v>
      </c>
      <c r="J329" s="36"/>
      <c r="O329" s="42">
        <f>I329*0.21</f>
        <v>0</v>
      </c>
      <c r="P329">
        <v>3</v>
      </c>
    </row>
    <row r="330" ht="30">
      <c r="A330" s="36" t="s">
        <v>47</v>
      </c>
      <c r="B330" s="43"/>
      <c r="C330" s="44"/>
      <c r="D330" s="44"/>
      <c r="E330" s="38" t="s">
        <v>575</v>
      </c>
      <c r="F330" s="44"/>
      <c r="G330" s="44"/>
      <c r="H330" s="44"/>
      <c r="I330" s="44"/>
      <c r="J330" s="45"/>
    </row>
    <row r="331">
      <c r="A331" s="36" t="s">
        <v>49</v>
      </c>
      <c r="B331" s="43"/>
      <c r="C331" s="44"/>
      <c r="D331" s="44"/>
      <c r="E331" s="46" t="s">
        <v>75</v>
      </c>
      <c r="F331" s="44"/>
      <c r="G331" s="44"/>
      <c r="H331" s="44"/>
      <c r="I331" s="44"/>
      <c r="J331" s="45"/>
    </row>
    <row r="332" ht="90">
      <c r="A332" s="36" t="s">
        <v>51</v>
      </c>
      <c r="B332" s="43"/>
      <c r="C332" s="44"/>
      <c r="D332" s="44"/>
      <c r="E332" s="38" t="s">
        <v>576</v>
      </c>
      <c r="F332" s="44"/>
      <c r="G332" s="44"/>
      <c r="H332" s="44"/>
      <c r="I332" s="44"/>
      <c r="J332" s="45"/>
    </row>
    <row r="333">
      <c r="A333" s="30" t="s">
        <v>39</v>
      </c>
      <c r="B333" s="31"/>
      <c r="C333" s="32" t="s">
        <v>225</v>
      </c>
      <c r="D333" s="33"/>
      <c r="E333" s="30" t="s">
        <v>226</v>
      </c>
      <c r="F333" s="33"/>
      <c r="G333" s="33"/>
      <c r="H333" s="33"/>
      <c r="I333" s="34">
        <f>SUMIFS(I334:I409,A334:A409,"P")</f>
        <v>0</v>
      </c>
      <c r="J333" s="35"/>
    </row>
    <row r="334">
      <c r="A334" s="36" t="s">
        <v>42</v>
      </c>
      <c r="B334" s="36">
        <v>79</v>
      </c>
      <c r="C334" s="37" t="s">
        <v>577</v>
      </c>
      <c r="D334" s="36" t="s">
        <v>44</v>
      </c>
      <c r="E334" s="38" t="s">
        <v>578</v>
      </c>
      <c r="F334" s="39" t="s">
        <v>221</v>
      </c>
      <c r="G334" s="40">
        <v>46.399999999999999</v>
      </c>
      <c r="H334" s="41">
        <v>0</v>
      </c>
      <c r="I334" s="41">
        <f>ROUND(G334*H334,P4)</f>
        <v>0</v>
      </c>
      <c r="J334" s="36"/>
      <c r="O334" s="42">
        <f>I334*0.21</f>
        <v>0</v>
      </c>
      <c r="P334">
        <v>3</v>
      </c>
    </row>
    <row r="335" ht="409.5">
      <c r="A335" s="36" t="s">
        <v>47</v>
      </c>
      <c r="B335" s="43"/>
      <c r="C335" s="44"/>
      <c r="D335" s="44"/>
      <c r="E335" s="38" t="s">
        <v>579</v>
      </c>
      <c r="F335" s="44"/>
      <c r="G335" s="44"/>
      <c r="H335" s="44"/>
      <c r="I335" s="44"/>
      <c r="J335" s="45"/>
    </row>
    <row r="336">
      <c r="A336" s="36" t="s">
        <v>49</v>
      </c>
      <c r="B336" s="43"/>
      <c r="C336" s="44"/>
      <c r="D336" s="44"/>
      <c r="E336" s="46" t="s">
        <v>580</v>
      </c>
      <c r="F336" s="44"/>
      <c r="G336" s="44"/>
      <c r="H336" s="44"/>
      <c r="I336" s="44"/>
      <c r="J336" s="45"/>
    </row>
    <row r="337" ht="75">
      <c r="A337" s="36" t="s">
        <v>51</v>
      </c>
      <c r="B337" s="43"/>
      <c r="C337" s="44"/>
      <c r="D337" s="44"/>
      <c r="E337" s="38" t="s">
        <v>581</v>
      </c>
      <c r="F337" s="44"/>
      <c r="G337" s="44"/>
      <c r="H337" s="44"/>
      <c r="I337" s="44"/>
      <c r="J337" s="45"/>
    </row>
    <row r="338">
      <c r="A338" s="36" t="s">
        <v>42</v>
      </c>
      <c r="B338" s="36">
        <v>80</v>
      </c>
      <c r="C338" s="37" t="s">
        <v>582</v>
      </c>
      <c r="D338" s="36" t="s">
        <v>44</v>
      </c>
      <c r="E338" s="38" t="s">
        <v>583</v>
      </c>
      <c r="F338" s="39" t="s">
        <v>62</v>
      </c>
      <c r="G338" s="40">
        <v>6</v>
      </c>
      <c r="H338" s="41">
        <v>0</v>
      </c>
      <c r="I338" s="41">
        <f>ROUND(G338*H338,P4)</f>
        <v>0</v>
      </c>
      <c r="J338" s="36"/>
      <c r="O338" s="42">
        <f>I338*0.21</f>
        <v>0</v>
      </c>
      <c r="P338">
        <v>3</v>
      </c>
    </row>
    <row r="339">
      <c r="A339" s="36" t="s">
        <v>47</v>
      </c>
      <c r="B339" s="43"/>
      <c r="C339" s="44"/>
      <c r="D339" s="44"/>
      <c r="E339" s="38" t="s">
        <v>584</v>
      </c>
      <c r="F339" s="44"/>
      <c r="G339" s="44"/>
      <c r="H339" s="44"/>
      <c r="I339" s="44"/>
      <c r="J339" s="45"/>
    </row>
    <row r="340">
      <c r="A340" s="36" t="s">
        <v>49</v>
      </c>
      <c r="B340" s="43"/>
      <c r="C340" s="44"/>
      <c r="D340" s="44"/>
      <c r="E340" s="46" t="s">
        <v>585</v>
      </c>
      <c r="F340" s="44"/>
      <c r="G340" s="44"/>
      <c r="H340" s="44"/>
      <c r="I340" s="44"/>
      <c r="J340" s="45"/>
    </row>
    <row r="341" ht="45">
      <c r="A341" s="36" t="s">
        <v>51</v>
      </c>
      <c r="B341" s="43"/>
      <c r="C341" s="44"/>
      <c r="D341" s="44"/>
      <c r="E341" s="38" t="s">
        <v>586</v>
      </c>
      <c r="F341" s="44"/>
      <c r="G341" s="44"/>
      <c r="H341" s="44"/>
      <c r="I341" s="44"/>
      <c r="J341" s="45"/>
    </row>
    <row r="342">
      <c r="A342" s="36" t="s">
        <v>42</v>
      </c>
      <c r="B342" s="36">
        <v>81</v>
      </c>
      <c r="C342" s="37" t="s">
        <v>587</v>
      </c>
      <c r="D342" s="36" t="s">
        <v>44</v>
      </c>
      <c r="E342" s="38" t="s">
        <v>588</v>
      </c>
      <c r="F342" s="39" t="s">
        <v>221</v>
      </c>
      <c r="G342" s="40">
        <v>61</v>
      </c>
      <c r="H342" s="41">
        <v>0</v>
      </c>
      <c r="I342" s="41">
        <f>ROUND(G342*H342,P4)</f>
        <v>0</v>
      </c>
      <c r="J342" s="36"/>
      <c r="O342" s="42">
        <f>I342*0.21</f>
        <v>0</v>
      </c>
      <c r="P342">
        <v>3</v>
      </c>
    </row>
    <row r="343" ht="45">
      <c r="A343" s="36" t="s">
        <v>47</v>
      </c>
      <c r="B343" s="43"/>
      <c r="C343" s="44"/>
      <c r="D343" s="44"/>
      <c r="E343" s="38" t="s">
        <v>589</v>
      </c>
      <c r="F343" s="44"/>
      <c r="G343" s="44"/>
      <c r="H343" s="44"/>
      <c r="I343" s="44"/>
      <c r="J343" s="45"/>
    </row>
    <row r="344" ht="45">
      <c r="A344" s="36" t="s">
        <v>49</v>
      </c>
      <c r="B344" s="43"/>
      <c r="C344" s="44"/>
      <c r="D344" s="44"/>
      <c r="E344" s="46" t="s">
        <v>590</v>
      </c>
      <c r="F344" s="44"/>
      <c r="G344" s="44"/>
      <c r="H344" s="44"/>
      <c r="I344" s="44"/>
      <c r="J344" s="45"/>
    </row>
    <row r="345" ht="60">
      <c r="A345" s="36" t="s">
        <v>51</v>
      </c>
      <c r="B345" s="43"/>
      <c r="C345" s="44"/>
      <c r="D345" s="44"/>
      <c r="E345" s="38" t="s">
        <v>591</v>
      </c>
      <c r="F345" s="44"/>
      <c r="G345" s="44"/>
      <c r="H345" s="44"/>
      <c r="I345" s="44"/>
      <c r="J345" s="45"/>
    </row>
    <row r="346">
      <c r="A346" s="36" t="s">
        <v>42</v>
      </c>
      <c r="B346" s="36">
        <v>82</v>
      </c>
      <c r="C346" s="37" t="s">
        <v>592</v>
      </c>
      <c r="D346" s="36" t="s">
        <v>44</v>
      </c>
      <c r="E346" s="38" t="s">
        <v>593</v>
      </c>
      <c r="F346" s="39" t="s">
        <v>221</v>
      </c>
      <c r="G346" s="40">
        <v>59.200000000000003</v>
      </c>
      <c r="H346" s="41">
        <v>0</v>
      </c>
      <c r="I346" s="41">
        <f>ROUND(G346*H346,P4)</f>
        <v>0</v>
      </c>
      <c r="J346" s="36"/>
      <c r="O346" s="42">
        <f>I346*0.21</f>
        <v>0</v>
      </c>
      <c r="P346">
        <v>3</v>
      </c>
    </row>
    <row r="347" ht="60">
      <c r="A347" s="36" t="s">
        <v>47</v>
      </c>
      <c r="B347" s="43"/>
      <c r="C347" s="44"/>
      <c r="D347" s="44"/>
      <c r="E347" s="38" t="s">
        <v>594</v>
      </c>
      <c r="F347" s="44"/>
      <c r="G347" s="44"/>
      <c r="H347" s="44"/>
      <c r="I347" s="44"/>
      <c r="J347" s="45"/>
    </row>
    <row r="348" ht="60">
      <c r="A348" s="36" t="s">
        <v>49</v>
      </c>
      <c r="B348" s="43"/>
      <c r="C348" s="44"/>
      <c r="D348" s="44"/>
      <c r="E348" s="46" t="s">
        <v>595</v>
      </c>
      <c r="F348" s="44"/>
      <c r="G348" s="44"/>
      <c r="H348" s="44"/>
      <c r="I348" s="44"/>
      <c r="J348" s="45"/>
    </row>
    <row r="349" ht="30">
      <c r="A349" s="36" t="s">
        <v>51</v>
      </c>
      <c r="B349" s="43"/>
      <c r="C349" s="44"/>
      <c r="D349" s="44"/>
      <c r="E349" s="38" t="s">
        <v>253</v>
      </c>
      <c r="F349" s="44"/>
      <c r="G349" s="44"/>
      <c r="H349" s="44"/>
      <c r="I349" s="44"/>
      <c r="J349" s="45"/>
    </row>
    <row r="350">
      <c r="A350" s="36" t="s">
        <v>42</v>
      </c>
      <c r="B350" s="36">
        <v>83</v>
      </c>
      <c r="C350" s="37" t="s">
        <v>596</v>
      </c>
      <c r="D350" s="36" t="s">
        <v>44</v>
      </c>
      <c r="E350" s="38" t="s">
        <v>597</v>
      </c>
      <c r="F350" s="39" t="s">
        <v>221</v>
      </c>
      <c r="G350" s="40">
        <v>92.799999999999997</v>
      </c>
      <c r="H350" s="41">
        <v>0</v>
      </c>
      <c r="I350" s="41">
        <f>ROUND(G350*H350,P4)</f>
        <v>0</v>
      </c>
      <c r="J350" s="36"/>
      <c r="O350" s="42">
        <f>I350*0.21</f>
        <v>0</v>
      </c>
      <c r="P350">
        <v>3</v>
      </c>
    </row>
    <row r="351" ht="30">
      <c r="A351" s="36" t="s">
        <v>47</v>
      </c>
      <c r="B351" s="43"/>
      <c r="C351" s="44"/>
      <c r="D351" s="44"/>
      <c r="E351" s="38" t="s">
        <v>598</v>
      </c>
      <c r="F351" s="44"/>
      <c r="G351" s="44"/>
      <c r="H351" s="44"/>
      <c r="I351" s="44"/>
      <c r="J351" s="45"/>
    </row>
    <row r="352">
      <c r="A352" s="36" t="s">
        <v>49</v>
      </c>
      <c r="B352" s="43"/>
      <c r="C352" s="44"/>
      <c r="D352" s="44"/>
      <c r="E352" s="46" t="s">
        <v>599</v>
      </c>
      <c r="F352" s="44"/>
      <c r="G352" s="44"/>
      <c r="H352" s="44"/>
      <c r="I352" s="44"/>
      <c r="J352" s="45"/>
    </row>
    <row r="353" ht="30">
      <c r="A353" s="36" t="s">
        <v>51</v>
      </c>
      <c r="B353" s="43"/>
      <c r="C353" s="44"/>
      <c r="D353" s="44"/>
      <c r="E353" s="38" t="s">
        <v>600</v>
      </c>
      <c r="F353" s="44"/>
      <c r="G353" s="44"/>
      <c r="H353" s="44"/>
      <c r="I353" s="44"/>
      <c r="J353" s="45"/>
    </row>
    <row r="354">
      <c r="A354" s="36" t="s">
        <v>42</v>
      </c>
      <c r="B354" s="36">
        <v>84</v>
      </c>
      <c r="C354" s="37" t="s">
        <v>601</v>
      </c>
      <c r="D354" s="36" t="s">
        <v>44</v>
      </c>
      <c r="E354" s="38" t="s">
        <v>602</v>
      </c>
      <c r="F354" s="39" t="s">
        <v>101</v>
      </c>
      <c r="G354" s="40">
        <v>1.633</v>
      </c>
      <c r="H354" s="41">
        <v>0</v>
      </c>
      <c r="I354" s="41">
        <f>ROUND(G354*H354,P4)</f>
        <v>0</v>
      </c>
      <c r="J354" s="36"/>
      <c r="O354" s="42">
        <f>I354*0.21</f>
        <v>0</v>
      </c>
      <c r="P354">
        <v>3</v>
      </c>
    </row>
    <row r="355" ht="75">
      <c r="A355" s="36" t="s">
        <v>47</v>
      </c>
      <c r="B355" s="43"/>
      <c r="C355" s="44"/>
      <c r="D355" s="44"/>
      <c r="E355" s="38" t="s">
        <v>603</v>
      </c>
      <c r="F355" s="44"/>
      <c r="G355" s="44"/>
      <c r="H355" s="44"/>
      <c r="I355" s="44"/>
      <c r="J355" s="45"/>
    </row>
    <row r="356" ht="45">
      <c r="A356" s="36" t="s">
        <v>49</v>
      </c>
      <c r="B356" s="43"/>
      <c r="C356" s="44"/>
      <c r="D356" s="44"/>
      <c r="E356" s="46" t="s">
        <v>604</v>
      </c>
      <c r="F356" s="44"/>
      <c r="G356" s="44"/>
      <c r="H356" s="44"/>
      <c r="I356" s="44"/>
      <c r="J356" s="45"/>
    </row>
    <row r="357" ht="30">
      <c r="A357" s="36" t="s">
        <v>51</v>
      </c>
      <c r="B357" s="43"/>
      <c r="C357" s="44"/>
      <c r="D357" s="44"/>
      <c r="E357" s="38" t="s">
        <v>605</v>
      </c>
      <c r="F357" s="44"/>
      <c r="G357" s="44"/>
      <c r="H357" s="44"/>
      <c r="I357" s="44"/>
      <c r="J357" s="45"/>
    </row>
    <row r="358">
      <c r="A358" s="36" t="s">
        <v>42</v>
      </c>
      <c r="B358" s="36">
        <v>85</v>
      </c>
      <c r="C358" s="37" t="s">
        <v>606</v>
      </c>
      <c r="D358" s="36" t="s">
        <v>44</v>
      </c>
      <c r="E358" s="38" t="s">
        <v>607</v>
      </c>
      <c r="F358" s="39" t="s">
        <v>221</v>
      </c>
      <c r="G358" s="40">
        <v>59.200000000000003</v>
      </c>
      <c r="H358" s="41">
        <v>0</v>
      </c>
      <c r="I358" s="41">
        <f>ROUND(G358*H358,P4)</f>
        <v>0</v>
      </c>
      <c r="J358" s="36"/>
      <c r="O358" s="42">
        <f>I358*0.21</f>
        <v>0</v>
      </c>
      <c r="P358">
        <v>3</v>
      </c>
    </row>
    <row r="359" ht="60">
      <c r="A359" s="36" t="s">
        <v>47</v>
      </c>
      <c r="B359" s="43"/>
      <c r="C359" s="44"/>
      <c r="D359" s="44"/>
      <c r="E359" s="38" t="s">
        <v>608</v>
      </c>
      <c r="F359" s="44"/>
      <c r="G359" s="44"/>
      <c r="H359" s="44"/>
      <c r="I359" s="44"/>
      <c r="J359" s="45"/>
    </row>
    <row r="360" ht="45">
      <c r="A360" s="36" t="s">
        <v>49</v>
      </c>
      <c r="B360" s="43"/>
      <c r="C360" s="44"/>
      <c r="D360" s="44"/>
      <c r="E360" s="46" t="s">
        <v>609</v>
      </c>
      <c r="F360" s="44"/>
      <c r="G360" s="44"/>
      <c r="H360" s="44"/>
      <c r="I360" s="44"/>
      <c r="J360" s="45"/>
    </row>
    <row r="361" ht="45">
      <c r="A361" s="36" t="s">
        <v>51</v>
      </c>
      <c r="B361" s="43"/>
      <c r="C361" s="44"/>
      <c r="D361" s="44"/>
      <c r="E361" s="38" t="s">
        <v>610</v>
      </c>
      <c r="F361" s="44"/>
      <c r="G361" s="44"/>
      <c r="H361" s="44"/>
      <c r="I361" s="44"/>
      <c r="J361" s="45"/>
    </row>
    <row r="362" ht="30">
      <c r="A362" s="36" t="s">
        <v>42</v>
      </c>
      <c r="B362" s="36">
        <v>86</v>
      </c>
      <c r="C362" s="37" t="s">
        <v>611</v>
      </c>
      <c r="D362" s="36" t="s">
        <v>44</v>
      </c>
      <c r="E362" s="38" t="s">
        <v>612</v>
      </c>
      <c r="F362" s="39" t="s">
        <v>221</v>
      </c>
      <c r="G362" s="40">
        <v>139.19999999999999</v>
      </c>
      <c r="H362" s="41">
        <v>0</v>
      </c>
      <c r="I362" s="41">
        <f>ROUND(G362*H362,P4)</f>
        <v>0</v>
      </c>
      <c r="J362" s="36"/>
      <c r="O362" s="42">
        <f>I362*0.21</f>
        <v>0</v>
      </c>
      <c r="P362">
        <v>3</v>
      </c>
    </row>
    <row r="363" ht="60">
      <c r="A363" s="36" t="s">
        <v>47</v>
      </c>
      <c r="B363" s="43"/>
      <c r="C363" s="44"/>
      <c r="D363" s="44"/>
      <c r="E363" s="38" t="s">
        <v>613</v>
      </c>
      <c r="F363" s="44"/>
      <c r="G363" s="44"/>
      <c r="H363" s="44"/>
      <c r="I363" s="44"/>
      <c r="J363" s="45"/>
    </row>
    <row r="364">
      <c r="A364" s="36" t="s">
        <v>49</v>
      </c>
      <c r="B364" s="43"/>
      <c r="C364" s="44"/>
      <c r="D364" s="44"/>
      <c r="E364" s="46" t="s">
        <v>614</v>
      </c>
      <c r="F364" s="44"/>
      <c r="G364" s="44"/>
      <c r="H364" s="44"/>
      <c r="I364" s="44"/>
      <c r="J364" s="45"/>
    </row>
    <row r="365" ht="45">
      <c r="A365" s="36" t="s">
        <v>51</v>
      </c>
      <c r="B365" s="43"/>
      <c r="C365" s="44"/>
      <c r="D365" s="44"/>
      <c r="E365" s="38" t="s">
        <v>610</v>
      </c>
      <c r="F365" s="44"/>
      <c r="G365" s="44"/>
      <c r="H365" s="44"/>
      <c r="I365" s="44"/>
      <c r="J365" s="45"/>
    </row>
    <row r="366">
      <c r="A366" s="36" t="s">
        <v>42</v>
      </c>
      <c r="B366" s="36">
        <v>87</v>
      </c>
      <c r="C366" s="37" t="s">
        <v>615</v>
      </c>
      <c r="D366" s="36" t="s">
        <v>44</v>
      </c>
      <c r="E366" s="38" t="s">
        <v>616</v>
      </c>
      <c r="F366" s="39" t="s">
        <v>221</v>
      </c>
      <c r="G366" s="40">
        <v>46.399999999999999</v>
      </c>
      <c r="H366" s="41">
        <v>0</v>
      </c>
      <c r="I366" s="41">
        <f>ROUND(G366*H366,P4)</f>
        <v>0</v>
      </c>
      <c r="J366" s="36"/>
      <c r="O366" s="42">
        <f>I366*0.21</f>
        <v>0</v>
      </c>
      <c r="P366">
        <v>3</v>
      </c>
    </row>
    <row r="367" ht="30">
      <c r="A367" s="36" t="s">
        <v>47</v>
      </c>
      <c r="B367" s="43"/>
      <c r="C367" s="44"/>
      <c r="D367" s="44"/>
      <c r="E367" s="38" t="s">
        <v>617</v>
      </c>
      <c r="F367" s="44"/>
      <c r="G367" s="44"/>
      <c r="H367" s="44"/>
      <c r="I367" s="44"/>
      <c r="J367" s="45"/>
    </row>
    <row r="368">
      <c r="A368" s="36" t="s">
        <v>49</v>
      </c>
      <c r="B368" s="43"/>
      <c r="C368" s="44"/>
      <c r="D368" s="44"/>
      <c r="E368" s="46" t="s">
        <v>618</v>
      </c>
      <c r="F368" s="44"/>
      <c r="G368" s="44"/>
      <c r="H368" s="44"/>
      <c r="I368" s="44"/>
      <c r="J368" s="45"/>
    </row>
    <row r="369" ht="30">
      <c r="A369" s="36" t="s">
        <v>51</v>
      </c>
      <c r="B369" s="43"/>
      <c r="C369" s="44"/>
      <c r="D369" s="44"/>
      <c r="E369" s="38" t="s">
        <v>605</v>
      </c>
      <c r="F369" s="44"/>
      <c r="G369" s="44"/>
      <c r="H369" s="44"/>
      <c r="I369" s="44"/>
      <c r="J369" s="45"/>
    </row>
    <row r="370">
      <c r="A370" s="36" t="s">
        <v>42</v>
      </c>
      <c r="B370" s="36">
        <v>88</v>
      </c>
      <c r="C370" s="37" t="s">
        <v>619</v>
      </c>
      <c r="D370" s="36" t="s">
        <v>44</v>
      </c>
      <c r="E370" s="38" t="s">
        <v>620</v>
      </c>
      <c r="F370" s="39" t="s">
        <v>621</v>
      </c>
      <c r="G370" s="40">
        <v>57.600000000000001</v>
      </c>
      <c r="H370" s="41">
        <v>0</v>
      </c>
      <c r="I370" s="41">
        <f>ROUND(G370*H370,P4)</f>
        <v>0</v>
      </c>
      <c r="J370" s="36"/>
      <c r="O370" s="42">
        <f>I370*0.21</f>
        <v>0</v>
      </c>
      <c r="P370">
        <v>3</v>
      </c>
    </row>
    <row r="371" ht="60">
      <c r="A371" s="36" t="s">
        <v>47</v>
      </c>
      <c r="B371" s="43"/>
      <c r="C371" s="44"/>
      <c r="D371" s="44"/>
      <c r="E371" s="38" t="s">
        <v>622</v>
      </c>
      <c r="F371" s="44"/>
      <c r="G371" s="44"/>
      <c r="H371" s="44"/>
      <c r="I371" s="44"/>
      <c r="J371" s="45"/>
    </row>
    <row r="372">
      <c r="A372" s="36" t="s">
        <v>49</v>
      </c>
      <c r="B372" s="43"/>
      <c r="C372" s="44"/>
      <c r="D372" s="44"/>
      <c r="E372" s="46" t="s">
        <v>623</v>
      </c>
      <c r="F372" s="44"/>
      <c r="G372" s="44"/>
      <c r="H372" s="44"/>
      <c r="I372" s="44"/>
      <c r="J372" s="45"/>
    </row>
    <row r="373" ht="409.5">
      <c r="A373" s="36" t="s">
        <v>51</v>
      </c>
      <c r="B373" s="43"/>
      <c r="C373" s="44"/>
      <c r="D373" s="44"/>
      <c r="E373" s="38" t="s">
        <v>624</v>
      </c>
      <c r="F373" s="44"/>
      <c r="G373" s="44"/>
      <c r="H373" s="44"/>
      <c r="I373" s="44"/>
      <c r="J373" s="45"/>
    </row>
    <row r="374">
      <c r="A374" s="36" t="s">
        <v>42</v>
      </c>
      <c r="B374" s="36">
        <v>89</v>
      </c>
      <c r="C374" s="37" t="s">
        <v>625</v>
      </c>
      <c r="D374" s="36" t="s">
        <v>44</v>
      </c>
      <c r="E374" s="38" t="s">
        <v>626</v>
      </c>
      <c r="F374" s="39" t="s">
        <v>62</v>
      </c>
      <c r="G374" s="40">
        <v>8</v>
      </c>
      <c r="H374" s="41">
        <v>0</v>
      </c>
      <c r="I374" s="41">
        <f>ROUND(G374*H374,P4)</f>
        <v>0</v>
      </c>
      <c r="J374" s="36"/>
      <c r="O374" s="42">
        <f>I374*0.21</f>
        <v>0</v>
      </c>
      <c r="P374">
        <v>3</v>
      </c>
    </row>
    <row r="375" ht="30">
      <c r="A375" s="36" t="s">
        <v>47</v>
      </c>
      <c r="B375" s="43"/>
      <c r="C375" s="44"/>
      <c r="D375" s="44"/>
      <c r="E375" s="38" t="s">
        <v>627</v>
      </c>
      <c r="F375" s="44"/>
      <c r="G375" s="44"/>
      <c r="H375" s="44"/>
      <c r="I375" s="44"/>
      <c r="J375" s="45"/>
    </row>
    <row r="376">
      <c r="A376" s="36" t="s">
        <v>49</v>
      </c>
      <c r="B376" s="43"/>
      <c r="C376" s="44"/>
      <c r="D376" s="44"/>
      <c r="E376" s="46" t="s">
        <v>628</v>
      </c>
      <c r="F376" s="44"/>
      <c r="G376" s="44"/>
      <c r="H376" s="44"/>
      <c r="I376" s="44"/>
      <c r="J376" s="45"/>
    </row>
    <row r="377" ht="345">
      <c r="A377" s="36" t="s">
        <v>51</v>
      </c>
      <c r="B377" s="43"/>
      <c r="C377" s="44"/>
      <c r="D377" s="44"/>
      <c r="E377" s="38" t="s">
        <v>629</v>
      </c>
      <c r="F377" s="44"/>
      <c r="G377" s="44"/>
      <c r="H377" s="44"/>
      <c r="I377" s="44"/>
      <c r="J377" s="45"/>
    </row>
    <row r="378">
      <c r="A378" s="36" t="s">
        <v>42</v>
      </c>
      <c r="B378" s="36">
        <v>90</v>
      </c>
      <c r="C378" s="37" t="s">
        <v>630</v>
      </c>
      <c r="D378" s="36" t="s">
        <v>44</v>
      </c>
      <c r="E378" s="38" t="s">
        <v>631</v>
      </c>
      <c r="F378" s="39" t="s">
        <v>109</v>
      </c>
      <c r="G378" s="40">
        <v>65.085999999999999</v>
      </c>
      <c r="H378" s="41">
        <v>0</v>
      </c>
      <c r="I378" s="41">
        <f>ROUND(G378*H378,P4)</f>
        <v>0</v>
      </c>
      <c r="J378" s="36"/>
      <c r="O378" s="42">
        <f>I378*0.21</f>
        <v>0</v>
      </c>
      <c r="P378">
        <v>3</v>
      </c>
    </row>
    <row r="379" ht="60">
      <c r="A379" s="36" t="s">
        <v>47</v>
      </c>
      <c r="B379" s="43"/>
      <c r="C379" s="44"/>
      <c r="D379" s="44"/>
      <c r="E379" s="38" t="s">
        <v>632</v>
      </c>
      <c r="F379" s="44"/>
      <c r="G379" s="44"/>
      <c r="H379" s="44"/>
      <c r="I379" s="44"/>
      <c r="J379" s="45"/>
    </row>
    <row r="380">
      <c r="A380" s="36" t="s">
        <v>49</v>
      </c>
      <c r="B380" s="43"/>
      <c r="C380" s="44"/>
      <c r="D380" s="44"/>
      <c r="E380" s="46" t="s">
        <v>633</v>
      </c>
      <c r="F380" s="44"/>
      <c r="G380" s="44"/>
      <c r="H380" s="44"/>
      <c r="I380" s="44"/>
      <c r="J380" s="45"/>
    </row>
    <row r="381" ht="30">
      <c r="A381" s="36" t="s">
        <v>51</v>
      </c>
      <c r="B381" s="43"/>
      <c r="C381" s="44"/>
      <c r="D381" s="44"/>
      <c r="E381" s="38" t="s">
        <v>257</v>
      </c>
      <c r="F381" s="44"/>
      <c r="G381" s="44"/>
      <c r="H381" s="44"/>
      <c r="I381" s="44"/>
      <c r="J381" s="45"/>
    </row>
    <row r="382">
      <c r="A382" s="36" t="s">
        <v>42</v>
      </c>
      <c r="B382" s="36">
        <v>91</v>
      </c>
      <c r="C382" s="37" t="s">
        <v>634</v>
      </c>
      <c r="D382" s="36" t="s">
        <v>44</v>
      </c>
      <c r="E382" s="38" t="s">
        <v>635</v>
      </c>
      <c r="F382" s="39" t="s">
        <v>109</v>
      </c>
      <c r="G382" s="40">
        <v>290.88</v>
      </c>
      <c r="H382" s="41">
        <v>0</v>
      </c>
      <c r="I382" s="41">
        <f>ROUND(G382*H382,P4)</f>
        <v>0</v>
      </c>
      <c r="J382" s="36"/>
      <c r="O382" s="42">
        <f>I382*0.21</f>
        <v>0</v>
      </c>
      <c r="P382">
        <v>3</v>
      </c>
    </row>
    <row r="383" ht="30">
      <c r="A383" s="36" t="s">
        <v>47</v>
      </c>
      <c r="B383" s="43"/>
      <c r="C383" s="44"/>
      <c r="D383" s="44"/>
      <c r="E383" s="38" t="s">
        <v>636</v>
      </c>
      <c r="F383" s="44"/>
      <c r="G383" s="44"/>
      <c r="H383" s="44"/>
      <c r="I383" s="44"/>
      <c r="J383" s="45"/>
    </row>
    <row r="384">
      <c r="A384" s="36" t="s">
        <v>49</v>
      </c>
      <c r="B384" s="43"/>
      <c r="C384" s="44"/>
      <c r="D384" s="44"/>
      <c r="E384" s="46" t="s">
        <v>637</v>
      </c>
      <c r="F384" s="44"/>
      <c r="G384" s="44"/>
      <c r="H384" s="44"/>
      <c r="I384" s="44"/>
      <c r="J384" s="45"/>
    </row>
    <row r="385" ht="30">
      <c r="A385" s="36" t="s">
        <v>51</v>
      </c>
      <c r="B385" s="43"/>
      <c r="C385" s="44"/>
      <c r="D385" s="44"/>
      <c r="E385" s="38" t="s">
        <v>257</v>
      </c>
      <c r="F385" s="44"/>
      <c r="G385" s="44"/>
      <c r="H385" s="44"/>
      <c r="I385" s="44"/>
      <c r="J385" s="45"/>
    </row>
    <row r="386">
      <c r="A386" s="36" t="s">
        <v>42</v>
      </c>
      <c r="B386" s="36">
        <v>92</v>
      </c>
      <c r="C386" s="37" t="s">
        <v>638</v>
      </c>
      <c r="D386" s="36" t="s">
        <v>44</v>
      </c>
      <c r="E386" s="38" t="s">
        <v>639</v>
      </c>
      <c r="F386" s="39" t="s">
        <v>109</v>
      </c>
      <c r="G386" s="40">
        <v>29.777999999999999</v>
      </c>
      <c r="H386" s="41">
        <v>0</v>
      </c>
      <c r="I386" s="41">
        <f>ROUND(G386*H386,P4)</f>
        <v>0</v>
      </c>
      <c r="J386" s="36"/>
      <c r="O386" s="42">
        <f>I386*0.21</f>
        <v>0</v>
      </c>
      <c r="P386">
        <v>3</v>
      </c>
    </row>
    <row r="387" ht="60">
      <c r="A387" s="36" t="s">
        <v>47</v>
      </c>
      <c r="B387" s="43"/>
      <c r="C387" s="44"/>
      <c r="D387" s="44"/>
      <c r="E387" s="38" t="s">
        <v>640</v>
      </c>
      <c r="F387" s="44"/>
      <c r="G387" s="44"/>
      <c r="H387" s="44"/>
      <c r="I387" s="44"/>
      <c r="J387" s="45"/>
    </row>
    <row r="388" ht="30">
      <c r="A388" s="36" t="s">
        <v>49</v>
      </c>
      <c r="B388" s="43"/>
      <c r="C388" s="44"/>
      <c r="D388" s="44"/>
      <c r="E388" s="46" t="s">
        <v>641</v>
      </c>
      <c r="F388" s="44"/>
      <c r="G388" s="44"/>
      <c r="H388" s="44"/>
      <c r="I388" s="44"/>
      <c r="J388" s="45"/>
    </row>
    <row r="389" ht="30">
      <c r="A389" s="36" t="s">
        <v>51</v>
      </c>
      <c r="B389" s="43"/>
      <c r="C389" s="44"/>
      <c r="D389" s="44"/>
      <c r="E389" s="38" t="s">
        <v>257</v>
      </c>
      <c r="F389" s="44"/>
      <c r="G389" s="44"/>
      <c r="H389" s="44"/>
      <c r="I389" s="44"/>
      <c r="J389" s="45"/>
    </row>
    <row r="390">
      <c r="A390" s="36" t="s">
        <v>42</v>
      </c>
      <c r="B390" s="36">
        <v>93</v>
      </c>
      <c r="C390" s="37" t="s">
        <v>642</v>
      </c>
      <c r="D390" s="36" t="s">
        <v>44</v>
      </c>
      <c r="E390" s="38" t="s">
        <v>643</v>
      </c>
      <c r="F390" s="39" t="s">
        <v>62</v>
      </c>
      <c r="G390" s="40">
        <v>1</v>
      </c>
      <c r="H390" s="41">
        <v>0</v>
      </c>
      <c r="I390" s="41">
        <f>ROUND(G390*H390,P4)</f>
        <v>0</v>
      </c>
      <c r="J390" s="36"/>
      <c r="O390" s="42">
        <f>I390*0.21</f>
        <v>0</v>
      </c>
      <c r="P390">
        <v>3</v>
      </c>
    </row>
    <row r="391" ht="30">
      <c r="A391" s="36" t="s">
        <v>47</v>
      </c>
      <c r="B391" s="43"/>
      <c r="C391" s="44"/>
      <c r="D391" s="44"/>
      <c r="E391" s="38" t="s">
        <v>644</v>
      </c>
      <c r="F391" s="44"/>
      <c r="G391" s="44"/>
      <c r="H391" s="44"/>
      <c r="I391" s="44"/>
      <c r="J391" s="45"/>
    </row>
    <row r="392">
      <c r="A392" s="36" t="s">
        <v>49</v>
      </c>
      <c r="B392" s="43"/>
      <c r="C392" s="44"/>
      <c r="D392" s="44"/>
      <c r="E392" s="46" t="s">
        <v>50</v>
      </c>
      <c r="F392" s="44"/>
      <c r="G392" s="44"/>
      <c r="H392" s="44"/>
      <c r="I392" s="44"/>
      <c r="J392" s="45"/>
    </row>
    <row r="393" ht="150">
      <c r="A393" s="36" t="s">
        <v>51</v>
      </c>
      <c r="B393" s="43"/>
      <c r="C393" s="44"/>
      <c r="D393" s="44"/>
      <c r="E393" s="38" t="s">
        <v>645</v>
      </c>
      <c r="F393" s="44"/>
      <c r="G393" s="44"/>
      <c r="H393" s="44"/>
      <c r="I393" s="44"/>
      <c r="J393" s="45"/>
    </row>
    <row r="394">
      <c r="A394" s="36" t="s">
        <v>42</v>
      </c>
      <c r="B394" s="36">
        <v>94</v>
      </c>
      <c r="C394" s="37" t="s">
        <v>646</v>
      </c>
      <c r="D394" s="36" t="s">
        <v>44</v>
      </c>
      <c r="E394" s="38" t="s">
        <v>647</v>
      </c>
      <c r="F394" s="39" t="s">
        <v>101</v>
      </c>
      <c r="G394" s="40">
        <v>24.916</v>
      </c>
      <c r="H394" s="41">
        <v>0</v>
      </c>
      <c r="I394" s="41">
        <f>ROUND(G394*H394,P4)</f>
        <v>0</v>
      </c>
      <c r="J394" s="36"/>
      <c r="O394" s="42">
        <f>I394*0.21</f>
        <v>0</v>
      </c>
      <c r="P394">
        <v>3</v>
      </c>
    </row>
    <row r="395" ht="60">
      <c r="A395" s="36" t="s">
        <v>47</v>
      </c>
      <c r="B395" s="43"/>
      <c r="C395" s="44"/>
      <c r="D395" s="44"/>
      <c r="E395" s="38" t="s">
        <v>648</v>
      </c>
      <c r="F395" s="44"/>
      <c r="G395" s="44"/>
      <c r="H395" s="44"/>
      <c r="I395" s="44"/>
      <c r="J395" s="45"/>
    </row>
    <row r="396">
      <c r="A396" s="36" t="s">
        <v>49</v>
      </c>
      <c r="B396" s="43"/>
      <c r="C396" s="44"/>
      <c r="D396" s="44"/>
      <c r="E396" s="46" t="s">
        <v>649</v>
      </c>
      <c r="F396" s="44"/>
      <c r="G396" s="44"/>
      <c r="H396" s="44"/>
      <c r="I396" s="44"/>
      <c r="J396" s="45"/>
    </row>
    <row r="397" ht="135">
      <c r="A397" s="36" t="s">
        <v>51</v>
      </c>
      <c r="B397" s="43"/>
      <c r="C397" s="44"/>
      <c r="D397" s="44"/>
      <c r="E397" s="38" t="s">
        <v>650</v>
      </c>
      <c r="F397" s="44"/>
      <c r="G397" s="44"/>
      <c r="H397" s="44"/>
      <c r="I397" s="44"/>
      <c r="J397" s="45"/>
    </row>
    <row r="398">
      <c r="A398" s="36" t="s">
        <v>42</v>
      </c>
      <c r="B398" s="36">
        <v>95</v>
      </c>
      <c r="C398" s="37" t="s">
        <v>651</v>
      </c>
      <c r="D398" s="36" t="s">
        <v>44</v>
      </c>
      <c r="E398" s="38" t="s">
        <v>652</v>
      </c>
      <c r="F398" s="39" t="s">
        <v>101</v>
      </c>
      <c r="G398" s="40">
        <v>19.141999999999999</v>
      </c>
      <c r="H398" s="41">
        <v>0</v>
      </c>
      <c r="I398" s="41">
        <f>ROUND(G398*H398,P4)</f>
        <v>0</v>
      </c>
      <c r="J398" s="36"/>
      <c r="O398" s="42">
        <f>I398*0.21</f>
        <v>0</v>
      </c>
      <c r="P398">
        <v>3</v>
      </c>
    </row>
    <row r="399" ht="30">
      <c r="A399" s="36" t="s">
        <v>47</v>
      </c>
      <c r="B399" s="43"/>
      <c r="C399" s="44"/>
      <c r="D399" s="44"/>
      <c r="E399" s="38" t="s">
        <v>653</v>
      </c>
      <c r="F399" s="44"/>
      <c r="G399" s="44"/>
      <c r="H399" s="44"/>
      <c r="I399" s="44"/>
      <c r="J399" s="45"/>
    </row>
    <row r="400">
      <c r="A400" s="36" t="s">
        <v>49</v>
      </c>
      <c r="B400" s="43"/>
      <c r="C400" s="44"/>
      <c r="D400" s="44"/>
      <c r="E400" s="46" t="s">
        <v>654</v>
      </c>
      <c r="F400" s="44"/>
      <c r="G400" s="44"/>
      <c r="H400" s="44"/>
      <c r="I400" s="44"/>
      <c r="J400" s="45"/>
    </row>
    <row r="401" ht="135">
      <c r="A401" s="36" t="s">
        <v>51</v>
      </c>
      <c r="B401" s="43"/>
      <c r="C401" s="44"/>
      <c r="D401" s="44"/>
      <c r="E401" s="38" t="s">
        <v>650</v>
      </c>
      <c r="F401" s="44"/>
      <c r="G401" s="44"/>
      <c r="H401" s="44"/>
      <c r="I401" s="44"/>
      <c r="J401" s="45"/>
    </row>
    <row r="402">
      <c r="A402" s="36" t="s">
        <v>42</v>
      </c>
      <c r="B402" s="36">
        <v>96</v>
      </c>
      <c r="C402" s="37" t="s">
        <v>655</v>
      </c>
      <c r="D402" s="36" t="s">
        <v>44</v>
      </c>
      <c r="E402" s="38" t="s">
        <v>656</v>
      </c>
      <c r="F402" s="39" t="s">
        <v>221</v>
      </c>
      <c r="G402" s="40">
        <v>12</v>
      </c>
      <c r="H402" s="41">
        <v>0</v>
      </c>
      <c r="I402" s="41">
        <f>ROUND(G402*H402,P4)</f>
        <v>0</v>
      </c>
      <c r="J402" s="36"/>
      <c r="O402" s="42">
        <f>I402*0.21</f>
        <v>0</v>
      </c>
      <c r="P402">
        <v>3</v>
      </c>
    </row>
    <row r="403" ht="45">
      <c r="A403" s="36" t="s">
        <v>47</v>
      </c>
      <c r="B403" s="43"/>
      <c r="C403" s="44"/>
      <c r="D403" s="44"/>
      <c r="E403" s="38" t="s">
        <v>657</v>
      </c>
      <c r="F403" s="44"/>
      <c r="G403" s="44"/>
      <c r="H403" s="44"/>
      <c r="I403" s="44"/>
      <c r="J403" s="45"/>
    </row>
    <row r="404">
      <c r="A404" s="36" t="s">
        <v>49</v>
      </c>
      <c r="B404" s="43"/>
      <c r="C404" s="44"/>
      <c r="D404" s="44"/>
      <c r="E404" s="46" t="s">
        <v>658</v>
      </c>
      <c r="F404" s="44"/>
      <c r="G404" s="44"/>
      <c r="H404" s="44"/>
      <c r="I404" s="44"/>
      <c r="J404" s="45"/>
    </row>
    <row r="405" ht="105">
      <c r="A405" s="36" t="s">
        <v>51</v>
      </c>
      <c r="B405" s="43"/>
      <c r="C405" s="44"/>
      <c r="D405" s="44"/>
      <c r="E405" s="38" t="s">
        <v>659</v>
      </c>
      <c r="F405" s="44"/>
      <c r="G405" s="44"/>
      <c r="H405" s="44"/>
      <c r="I405" s="44"/>
      <c r="J405" s="45"/>
    </row>
    <row r="406">
      <c r="A406" s="36" t="s">
        <v>42</v>
      </c>
      <c r="B406" s="36">
        <v>99</v>
      </c>
      <c r="C406" s="37" t="s">
        <v>660</v>
      </c>
      <c r="D406" s="36" t="s">
        <v>44</v>
      </c>
      <c r="E406" s="38" t="s">
        <v>661</v>
      </c>
      <c r="F406" s="39" t="s">
        <v>101</v>
      </c>
      <c r="G406" s="40">
        <v>1.359</v>
      </c>
      <c r="H406" s="41">
        <v>0</v>
      </c>
      <c r="I406" s="41">
        <f>ROUND(G406*H406,P4)</f>
        <v>0</v>
      </c>
      <c r="J406" s="36"/>
      <c r="O406" s="42">
        <f>I406*0.21</f>
        <v>0</v>
      </c>
      <c r="P406">
        <v>3</v>
      </c>
    </row>
    <row r="407" ht="45">
      <c r="A407" s="36" t="s">
        <v>47</v>
      </c>
      <c r="B407" s="43"/>
      <c r="C407" s="44"/>
      <c r="D407" s="44"/>
      <c r="E407" s="38" t="s">
        <v>662</v>
      </c>
      <c r="F407" s="44"/>
      <c r="G407" s="44"/>
      <c r="H407" s="44"/>
      <c r="I407" s="44"/>
      <c r="J407" s="45"/>
    </row>
    <row r="408">
      <c r="A408" s="36" t="s">
        <v>49</v>
      </c>
      <c r="B408" s="43"/>
      <c r="C408" s="44"/>
      <c r="D408" s="44"/>
      <c r="E408" s="46" t="s">
        <v>663</v>
      </c>
      <c r="F408" s="44"/>
      <c r="G408" s="44"/>
      <c r="H408" s="44"/>
      <c r="I408" s="44"/>
      <c r="J408" s="45"/>
    </row>
    <row r="409" ht="150">
      <c r="A409" s="36" t="s">
        <v>51</v>
      </c>
      <c r="B409" s="48"/>
      <c r="C409" s="49"/>
      <c r="D409" s="49"/>
      <c r="E409" s="38" t="s">
        <v>664</v>
      </c>
      <c r="F409" s="49"/>
      <c r="G409" s="49"/>
      <c r="H409" s="49"/>
      <c r="I409" s="49"/>
      <c r="J409" s="50"/>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6.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1"/>
      <c r="C1" s="12"/>
      <c r="D1" s="12"/>
      <c r="E1" s="13" t="s">
        <v>1</v>
      </c>
      <c r="F1" s="12"/>
      <c r="G1" s="12"/>
      <c r="H1" s="12"/>
      <c r="I1" s="12"/>
      <c r="J1" s="14"/>
      <c r="P1">
        <v>3</v>
      </c>
    </row>
    <row r="2" ht="20.25">
      <c r="A2" s="1"/>
      <c r="B2" s="15"/>
      <c r="C2" s="16"/>
      <c r="D2" s="16"/>
      <c r="E2" s="17" t="s">
        <v>21</v>
      </c>
      <c r="F2" s="16"/>
      <c r="G2" s="16"/>
      <c r="H2" s="16"/>
      <c r="I2" s="16"/>
      <c r="J2" s="18"/>
    </row>
    <row r="3">
      <c r="A3" s="3" t="s">
        <v>22</v>
      </c>
      <c r="B3" s="19" t="s">
        <v>23</v>
      </c>
      <c r="C3" s="20" t="s">
        <v>24</v>
      </c>
      <c r="D3" s="21"/>
      <c r="E3" s="22" t="s">
        <v>25</v>
      </c>
      <c r="F3" s="16"/>
      <c r="G3" s="16"/>
      <c r="H3" s="23" t="s">
        <v>19</v>
      </c>
      <c r="I3" s="24">
        <f>SUMIFS(I8:I69,A8:A69,"SD")</f>
        <v>0</v>
      </c>
      <c r="J3" s="18"/>
      <c r="O3">
        <v>0</v>
      </c>
      <c r="P3">
        <v>2</v>
      </c>
    </row>
    <row r="4">
      <c r="A4" s="3" t="s">
        <v>26</v>
      </c>
      <c r="B4" s="19" t="s">
        <v>27</v>
      </c>
      <c r="C4" s="20" t="s">
        <v>19</v>
      </c>
      <c r="D4" s="21"/>
      <c r="E4" s="22" t="s">
        <v>20</v>
      </c>
      <c r="F4" s="16"/>
      <c r="G4" s="16"/>
      <c r="H4" s="16"/>
      <c r="I4" s="16"/>
      <c r="J4" s="18"/>
      <c r="O4">
        <v>0.14999999999999999</v>
      </c>
      <c r="P4">
        <v>2</v>
      </c>
    </row>
    <row r="5">
      <c r="A5" s="25" t="s">
        <v>28</v>
      </c>
      <c r="B5" s="26" t="s">
        <v>29</v>
      </c>
      <c r="C5" s="7" t="s">
        <v>30</v>
      </c>
      <c r="D5" s="7" t="s">
        <v>31</v>
      </c>
      <c r="E5" s="7" t="s">
        <v>32</v>
      </c>
      <c r="F5" s="7" t="s">
        <v>33</v>
      </c>
      <c r="G5" s="7" t="s">
        <v>34</v>
      </c>
      <c r="H5" s="7" t="s">
        <v>35</v>
      </c>
      <c r="I5" s="7"/>
      <c r="J5" s="27" t="s">
        <v>36</v>
      </c>
      <c r="O5">
        <v>0.20999999999999999</v>
      </c>
    </row>
    <row r="6">
      <c r="A6" s="25"/>
      <c r="B6" s="26"/>
      <c r="C6" s="7"/>
      <c r="D6" s="7"/>
      <c r="E6" s="7"/>
      <c r="F6" s="7"/>
      <c r="G6" s="7"/>
      <c r="H6" s="7" t="s">
        <v>37</v>
      </c>
      <c r="I6" s="7" t="s">
        <v>38</v>
      </c>
      <c r="J6" s="27"/>
    </row>
    <row r="7">
      <c r="A7" s="28">
        <v>0</v>
      </c>
      <c r="B7" s="26">
        <v>1</v>
      </c>
      <c r="C7" s="29">
        <v>2</v>
      </c>
      <c r="D7" s="7">
        <v>3</v>
      </c>
      <c r="E7" s="29">
        <v>4</v>
      </c>
      <c r="F7" s="7">
        <v>5</v>
      </c>
      <c r="G7" s="7">
        <v>6</v>
      </c>
      <c r="H7" s="7">
        <v>7</v>
      </c>
      <c r="I7" s="29">
        <v>8</v>
      </c>
      <c r="J7" s="27">
        <v>9</v>
      </c>
    </row>
    <row r="8">
      <c r="A8" s="30" t="s">
        <v>39</v>
      </c>
      <c r="B8" s="31"/>
      <c r="C8" s="32" t="s">
        <v>40</v>
      </c>
      <c r="D8" s="33"/>
      <c r="E8" s="30" t="s">
        <v>41</v>
      </c>
      <c r="F8" s="33"/>
      <c r="G8" s="33"/>
      <c r="H8" s="33"/>
      <c r="I8" s="34">
        <f>SUMIFS(I9:I24,A9:A24,"P")</f>
        <v>0</v>
      </c>
      <c r="J8" s="35"/>
    </row>
    <row r="9">
      <c r="A9" s="36" t="s">
        <v>42</v>
      </c>
      <c r="B9" s="36">
        <v>1</v>
      </c>
      <c r="C9" s="37" t="s">
        <v>665</v>
      </c>
      <c r="D9" s="36" t="s">
        <v>44</v>
      </c>
      <c r="E9" s="38" t="s">
        <v>666</v>
      </c>
      <c r="F9" s="39" t="s">
        <v>46</v>
      </c>
      <c r="G9" s="40">
        <v>1</v>
      </c>
      <c r="H9" s="41">
        <v>0</v>
      </c>
      <c r="I9" s="41">
        <f>ROUND(G9*H9,P4)</f>
        <v>0</v>
      </c>
      <c r="J9" s="36"/>
      <c r="O9" s="42">
        <f>I9*0.21</f>
        <v>0</v>
      </c>
      <c r="P9">
        <v>3</v>
      </c>
    </row>
    <row r="10">
      <c r="A10" s="36" t="s">
        <v>47</v>
      </c>
      <c r="B10" s="43"/>
      <c r="C10" s="44"/>
      <c r="D10" s="44"/>
      <c r="E10" s="47" t="s">
        <v>44</v>
      </c>
      <c r="F10" s="44"/>
      <c r="G10" s="44"/>
      <c r="H10" s="44"/>
      <c r="I10" s="44"/>
      <c r="J10" s="45"/>
    </row>
    <row r="11">
      <c r="A11" s="36" t="s">
        <v>49</v>
      </c>
      <c r="B11" s="43"/>
      <c r="C11" s="44"/>
      <c r="D11" s="44"/>
      <c r="E11" s="46" t="s">
        <v>50</v>
      </c>
      <c r="F11" s="44"/>
      <c r="G11" s="44"/>
      <c r="H11" s="44"/>
      <c r="I11" s="44"/>
      <c r="J11" s="45"/>
    </row>
    <row r="12" ht="60">
      <c r="A12" s="36" t="s">
        <v>51</v>
      </c>
      <c r="B12" s="43"/>
      <c r="C12" s="44"/>
      <c r="D12" s="44"/>
      <c r="E12" s="38" t="s">
        <v>667</v>
      </c>
      <c r="F12" s="44"/>
      <c r="G12" s="44"/>
      <c r="H12" s="44"/>
      <c r="I12" s="44"/>
      <c r="J12" s="45"/>
    </row>
    <row r="13">
      <c r="A13" s="36" t="s">
        <v>42</v>
      </c>
      <c r="B13" s="36">
        <v>2</v>
      </c>
      <c r="C13" s="37" t="s">
        <v>277</v>
      </c>
      <c r="D13" s="36" t="s">
        <v>44</v>
      </c>
      <c r="E13" s="38" t="s">
        <v>278</v>
      </c>
      <c r="F13" s="39" t="s">
        <v>46</v>
      </c>
      <c r="G13" s="40">
        <v>1</v>
      </c>
      <c r="H13" s="41">
        <v>0</v>
      </c>
      <c r="I13" s="41">
        <f>ROUND(G13*H13,P4)</f>
        <v>0</v>
      </c>
      <c r="J13" s="36"/>
      <c r="O13" s="42">
        <f>I13*0.21</f>
        <v>0</v>
      </c>
      <c r="P13">
        <v>3</v>
      </c>
    </row>
    <row r="14">
      <c r="A14" s="36" t="s">
        <v>47</v>
      </c>
      <c r="B14" s="43"/>
      <c r="C14" s="44"/>
      <c r="D14" s="44"/>
      <c r="E14" s="47" t="s">
        <v>44</v>
      </c>
      <c r="F14" s="44"/>
      <c r="G14" s="44"/>
      <c r="H14" s="44"/>
      <c r="I14" s="44"/>
      <c r="J14" s="45"/>
    </row>
    <row r="15">
      <c r="A15" s="36" t="s">
        <v>49</v>
      </c>
      <c r="B15" s="43"/>
      <c r="C15" s="44"/>
      <c r="D15" s="44"/>
      <c r="E15" s="46" t="s">
        <v>50</v>
      </c>
      <c r="F15" s="44"/>
      <c r="G15" s="44"/>
      <c r="H15" s="44"/>
      <c r="I15" s="44"/>
      <c r="J15" s="45"/>
    </row>
    <row r="16" ht="30">
      <c r="A16" s="36" t="s">
        <v>51</v>
      </c>
      <c r="B16" s="43"/>
      <c r="C16" s="44"/>
      <c r="D16" s="44"/>
      <c r="E16" s="38" t="s">
        <v>52</v>
      </c>
      <c r="F16" s="44"/>
      <c r="G16" s="44"/>
      <c r="H16" s="44"/>
      <c r="I16" s="44"/>
      <c r="J16" s="45"/>
    </row>
    <row r="17">
      <c r="A17" s="36" t="s">
        <v>42</v>
      </c>
      <c r="B17" s="36">
        <v>3</v>
      </c>
      <c r="C17" s="37" t="s">
        <v>69</v>
      </c>
      <c r="D17" s="36" t="s">
        <v>44</v>
      </c>
      <c r="E17" s="38" t="s">
        <v>70</v>
      </c>
      <c r="F17" s="39" t="s">
        <v>46</v>
      </c>
      <c r="G17" s="40">
        <v>1</v>
      </c>
      <c r="H17" s="41">
        <v>0</v>
      </c>
      <c r="I17" s="41">
        <f>ROUND(G17*H17,P4)</f>
        <v>0</v>
      </c>
      <c r="J17" s="36"/>
      <c r="O17" s="42">
        <f>I17*0.21</f>
        <v>0</v>
      </c>
      <c r="P17">
        <v>3</v>
      </c>
    </row>
    <row r="18">
      <c r="A18" s="36" t="s">
        <v>47</v>
      </c>
      <c r="B18" s="43"/>
      <c r="C18" s="44"/>
      <c r="D18" s="44"/>
      <c r="E18" s="47" t="s">
        <v>44</v>
      </c>
      <c r="F18" s="44"/>
      <c r="G18" s="44"/>
      <c r="H18" s="44"/>
      <c r="I18" s="44"/>
      <c r="J18" s="45"/>
    </row>
    <row r="19">
      <c r="A19" s="36" t="s">
        <v>49</v>
      </c>
      <c r="B19" s="43"/>
      <c r="C19" s="44"/>
      <c r="D19" s="44"/>
      <c r="E19" s="46" t="s">
        <v>50</v>
      </c>
      <c r="F19" s="44"/>
      <c r="G19" s="44"/>
      <c r="H19" s="44"/>
      <c r="I19" s="44"/>
      <c r="J19" s="45"/>
    </row>
    <row r="20" ht="30">
      <c r="A20" s="36" t="s">
        <v>51</v>
      </c>
      <c r="B20" s="43"/>
      <c r="C20" s="44"/>
      <c r="D20" s="44"/>
      <c r="E20" s="38" t="s">
        <v>52</v>
      </c>
      <c r="F20" s="44"/>
      <c r="G20" s="44"/>
      <c r="H20" s="44"/>
      <c r="I20" s="44"/>
      <c r="J20" s="45"/>
    </row>
    <row r="21">
      <c r="A21" s="36" t="s">
        <v>42</v>
      </c>
      <c r="B21" s="36">
        <v>4</v>
      </c>
      <c r="C21" s="37" t="s">
        <v>668</v>
      </c>
      <c r="D21" s="36" t="s">
        <v>44</v>
      </c>
      <c r="E21" s="38" t="s">
        <v>669</v>
      </c>
      <c r="F21" s="39" t="s">
        <v>62</v>
      </c>
      <c r="G21" s="40">
        <v>1</v>
      </c>
      <c r="H21" s="41">
        <v>0</v>
      </c>
      <c r="I21" s="41">
        <f>ROUND(G21*H21,P4)</f>
        <v>0</v>
      </c>
      <c r="J21" s="36"/>
      <c r="O21" s="42">
        <f>I21*0.21</f>
        <v>0</v>
      </c>
      <c r="P21">
        <v>3</v>
      </c>
    </row>
    <row r="22">
      <c r="A22" s="36" t="s">
        <v>47</v>
      </c>
      <c r="B22" s="43"/>
      <c r="C22" s="44"/>
      <c r="D22" s="44"/>
      <c r="E22" s="38" t="s">
        <v>670</v>
      </c>
      <c r="F22" s="44"/>
      <c r="G22" s="44"/>
      <c r="H22" s="44"/>
      <c r="I22" s="44"/>
      <c r="J22" s="45"/>
    </row>
    <row r="23">
      <c r="A23" s="36" t="s">
        <v>49</v>
      </c>
      <c r="B23" s="43"/>
      <c r="C23" s="44"/>
      <c r="D23" s="44"/>
      <c r="E23" s="46" t="s">
        <v>50</v>
      </c>
      <c r="F23" s="44"/>
      <c r="G23" s="44"/>
      <c r="H23" s="44"/>
      <c r="I23" s="44"/>
      <c r="J23" s="45"/>
    </row>
    <row r="24" ht="30">
      <c r="A24" s="36" t="s">
        <v>51</v>
      </c>
      <c r="B24" s="43"/>
      <c r="C24" s="44"/>
      <c r="D24" s="44"/>
      <c r="E24" s="38" t="s">
        <v>52</v>
      </c>
      <c r="F24" s="44"/>
      <c r="G24" s="44"/>
      <c r="H24" s="44"/>
      <c r="I24" s="44"/>
      <c r="J24" s="45"/>
    </row>
    <row r="25">
      <c r="A25" s="30" t="s">
        <v>39</v>
      </c>
      <c r="B25" s="31"/>
      <c r="C25" s="32" t="s">
        <v>54</v>
      </c>
      <c r="D25" s="33"/>
      <c r="E25" s="30" t="s">
        <v>98</v>
      </c>
      <c r="F25" s="33"/>
      <c r="G25" s="33"/>
      <c r="H25" s="33"/>
      <c r="I25" s="34">
        <f>SUMIFS(I26:I33,A26:A33,"P")</f>
        <v>0</v>
      </c>
      <c r="J25" s="35"/>
    </row>
    <row r="26">
      <c r="A26" s="36" t="s">
        <v>42</v>
      </c>
      <c r="B26" s="36">
        <v>5</v>
      </c>
      <c r="C26" s="37" t="s">
        <v>671</v>
      </c>
      <c r="D26" s="36" t="s">
        <v>44</v>
      </c>
      <c r="E26" s="38" t="s">
        <v>672</v>
      </c>
      <c r="F26" s="39" t="s">
        <v>101</v>
      </c>
      <c r="G26" s="40">
        <v>5.5999999999999996</v>
      </c>
      <c r="H26" s="41">
        <v>0</v>
      </c>
      <c r="I26" s="41">
        <f>ROUND(G26*H26,P4)</f>
        <v>0</v>
      </c>
      <c r="J26" s="36"/>
      <c r="O26" s="42">
        <f>I26*0.21</f>
        <v>0</v>
      </c>
      <c r="P26">
        <v>3</v>
      </c>
    </row>
    <row r="27" ht="30">
      <c r="A27" s="36" t="s">
        <v>47</v>
      </c>
      <c r="B27" s="43"/>
      <c r="C27" s="44"/>
      <c r="D27" s="44"/>
      <c r="E27" s="38" t="s">
        <v>673</v>
      </c>
      <c r="F27" s="44"/>
      <c r="G27" s="44"/>
      <c r="H27" s="44"/>
      <c r="I27" s="44"/>
      <c r="J27" s="45"/>
    </row>
    <row r="28">
      <c r="A28" s="36" t="s">
        <v>49</v>
      </c>
      <c r="B28" s="43"/>
      <c r="C28" s="44"/>
      <c r="D28" s="44"/>
      <c r="E28" s="46" t="s">
        <v>674</v>
      </c>
      <c r="F28" s="44"/>
      <c r="G28" s="44"/>
      <c r="H28" s="44"/>
      <c r="I28" s="44"/>
      <c r="J28" s="45"/>
    </row>
    <row r="29" ht="405">
      <c r="A29" s="36" t="s">
        <v>51</v>
      </c>
      <c r="B29" s="43"/>
      <c r="C29" s="44"/>
      <c r="D29" s="44"/>
      <c r="E29" s="38" t="s">
        <v>675</v>
      </c>
      <c r="F29" s="44"/>
      <c r="G29" s="44"/>
      <c r="H29" s="44"/>
      <c r="I29" s="44"/>
      <c r="J29" s="45"/>
    </row>
    <row r="30">
      <c r="A30" s="36" t="s">
        <v>42</v>
      </c>
      <c r="B30" s="36">
        <v>6</v>
      </c>
      <c r="C30" s="37" t="s">
        <v>676</v>
      </c>
      <c r="D30" s="36" t="s">
        <v>44</v>
      </c>
      <c r="E30" s="38" t="s">
        <v>677</v>
      </c>
      <c r="F30" s="39" t="s">
        <v>101</v>
      </c>
      <c r="G30" s="40">
        <v>5.5999999999999996</v>
      </c>
      <c r="H30" s="41">
        <v>0</v>
      </c>
      <c r="I30" s="41">
        <f>ROUND(G30*H30,P4)</f>
        <v>0</v>
      </c>
      <c r="J30" s="36"/>
      <c r="O30" s="42">
        <f>I30*0.21</f>
        <v>0</v>
      </c>
      <c r="P30">
        <v>3</v>
      </c>
    </row>
    <row r="31">
      <c r="A31" s="36" t="s">
        <v>47</v>
      </c>
      <c r="B31" s="43"/>
      <c r="C31" s="44"/>
      <c r="D31" s="44"/>
      <c r="E31" s="38" t="s">
        <v>678</v>
      </c>
      <c r="F31" s="44"/>
      <c r="G31" s="44"/>
      <c r="H31" s="44"/>
      <c r="I31" s="44"/>
      <c r="J31" s="45"/>
    </row>
    <row r="32">
      <c r="A32" s="36" t="s">
        <v>49</v>
      </c>
      <c r="B32" s="43"/>
      <c r="C32" s="44"/>
      <c r="D32" s="44"/>
      <c r="E32" s="46" t="s">
        <v>679</v>
      </c>
      <c r="F32" s="44"/>
      <c r="G32" s="44"/>
      <c r="H32" s="44"/>
      <c r="I32" s="44"/>
      <c r="J32" s="45"/>
    </row>
    <row r="33" ht="300">
      <c r="A33" s="36" t="s">
        <v>51</v>
      </c>
      <c r="B33" s="43"/>
      <c r="C33" s="44"/>
      <c r="D33" s="44"/>
      <c r="E33" s="38" t="s">
        <v>680</v>
      </c>
      <c r="F33" s="44"/>
      <c r="G33" s="44"/>
      <c r="H33" s="44"/>
      <c r="I33" s="44"/>
      <c r="J33" s="45"/>
    </row>
    <row r="34">
      <c r="A34" s="30" t="s">
        <v>39</v>
      </c>
      <c r="B34" s="31"/>
      <c r="C34" s="32" t="s">
        <v>58</v>
      </c>
      <c r="D34" s="33"/>
      <c r="E34" s="30" t="s">
        <v>180</v>
      </c>
      <c r="F34" s="33"/>
      <c r="G34" s="33"/>
      <c r="H34" s="33"/>
      <c r="I34" s="34">
        <f>SUMIFS(I35:I38,A35:A38,"P")</f>
        <v>0</v>
      </c>
      <c r="J34" s="35"/>
    </row>
    <row r="35">
      <c r="A35" s="36" t="s">
        <v>42</v>
      </c>
      <c r="B35" s="36">
        <v>7</v>
      </c>
      <c r="C35" s="37" t="s">
        <v>681</v>
      </c>
      <c r="D35" s="36" t="s">
        <v>44</v>
      </c>
      <c r="E35" s="38" t="s">
        <v>682</v>
      </c>
      <c r="F35" s="39" t="s">
        <v>101</v>
      </c>
      <c r="G35" s="40">
        <v>0.64000000000000001</v>
      </c>
      <c r="H35" s="41">
        <v>0</v>
      </c>
      <c r="I35" s="41">
        <f>ROUND(G35*H35,P4)</f>
        <v>0</v>
      </c>
      <c r="J35" s="36"/>
      <c r="O35" s="42">
        <f>I35*0.21</f>
        <v>0</v>
      </c>
      <c r="P35">
        <v>3</v>
      </c>
    </row>
    <row r="36" ht="30">
      <c r="A36" s="36" t="s">
        <v>47</v>
      </c>
      <c r="B36" s="43"/>
      <c r="C36" s="44"/>
      <c r="D36" s="44"/>
      <c r="E36" s="38" t="s">
        <v>683</v>
      </c>
      <c r="F36" s="44"/>
      <c r="G36" s="44"/>
      <c r="H36" s="44"/>
      <c r="I36" s="44"/>
      <c r="J36" s="45"/>
    </row>
    <row r="37">
      <c r="A37" s="36" t="s">
        <v>49</v>
      </c>
      <c r="B37" s="43"/>
      <c r="C37" s="44"/>
      <c r="D37" s="44"/>
      <c r="E37" s="46" t="s">
        <v>684</v>
      </c>
      <c r="F37" s="44"/>
      <c r="G37" s="44"/>
      <c r="H37" s="44"/>
      <c r="I37" s="44"/>
      <c r="J37" s="45"/>
    </row>
    <row r="38" ht="409.5">
      <c r="A38" s="36" t="s">
        <v>51</v>
      </c>
      <c r="B38" s="43"/>
      <c r="C38" s="44"/>
      <c r="D38" s="44"/>
      <c r="E38" s="38" t="s">
        <v>685</v>
      </c>
      <c r="F38" s="44"/>
      <c r="G38" s="44"/>
      <c r="H38" s="44"/>
      <c r="I38" s="44"/>
      <c r="J38" s="45"/>
    </row>
    <row r="39">
      <c r="A39" s="30" t="s">
        <v>39</v>
      </c>
      <c r="B39" s="31"/>
      <c r="C39" s="32" t="s">
        <v>523</v>
      </c>
      <c r="D39" s="33"/>
      <c r="E39" s="30" t="s">
        <v>524</v>
      </c>
      <c r="F39" s="33"/>
      <c r="G39" s="33"/>
      <c r="H39" s="33"/>
      <c r="I39" s="34">
        <f>SUMIFS(I40:I59,A40:A59,"P")</f>
        <v>0</v>
      </c>
      <c r="J39" s="35"/>
    </row>
    <row r="40">
      <c r="A40" s="36" t="s">
        <v>42</v>
      </c>
      <c r="B40" s="36">
        <v>8</v>
      </c>
      <c r="C40" s="37" t="s">
        <v>686</v>
      </c>
      <c r="D40" s="36" t="s">
        <v>44</v>
      </c>
      <c r="E40" s="38" t="s">
        <v>687</v>
      </c>
      <c r="F40" s="39" t="s">
        <v>62</v>
      </c>
      <c r="G40" s="40">
        <v>1</v>
      </c>
      <c r="H40" s="41">
        <v>0</v>
      </c>
      <c r="I40" s="41">
        <f>ROUND(G40*H40,P4)</f>
        <v>0</v>
      </c>
      <c r="J40" s="36"/>
      <c r="O40" s="42">
        <f>I40*0.21</f>
        <v>0</v>
      </c>
      <c r="P40">
        <v>3</v>
      </c>
    </row>
    <row r="41" ht="90">
      <c r="A41" s="36" t="s">
        <v>47</v>
      </c>
      <c r="B41" s="43"/>
      <c r="C41" s="44"/>
      <c r="D41" s="44"/>
      <c r="E41" s="38" t="s">
        <v>688</v>
      </c>
      <c r="F41" s="44"/>
      <c r="G41" s="44"/>
      <c r="H41" s="44"/>
      <c r="I41" s="44"/>
      <c r="J41" s="45"/>
    </row>
    <row r="42">
      <c r="A42" s="36" t="s">
        <v>49</v>
      </c>
      <c r="B42" s="43"/>
      <c r="C42" s="44"/>
      <c r="D42" s="44"/>
      <c r="E42" s="46" t="s">
        <v>689</v>
      </c>
      <c r="F42" s="44"/>
      <c r="G42" s="44"/>
      <c r="H42" s="44"/>
      <c r="I42" s="44"/>
      <c r="J42" s="45"/>
    </row>
    <row r="43">
      <c r="A43" s="36" t="s">
        <v>51</v>
      </c>
      <c r="B43" s="43"/>
      <c r="C43" s="44"/>
      <c r="D43" s="44"/>
      <c r="E43" s="47" t="s">
        <v>44</v>
      </c>
      <c r="F43" s="44"/>
      <c r="G43" s="44"/>
      <c r="H43" s="44"/>
      <c r="I43" s="44"/>
      <c r="J43" s="45"/>
    </row>
    <row r="44">
      <c r="A44" s="36" t="s">
        <v>42</v>
      </c>
      <c r="B44" s="36">
        <v>9</v>
      </c>
      <c r="C44" s="37" t="s">
        <v>690</v>
      </c>
      <c r="D44" s="36" t="s">
        <v>44</v>
      </c>
      <c r="E44" s="38" t="s">
        <v>691</v>
      </c>
      <c r="F44" s="39" t="s">
        <v>221</v>
      </c>
      <c r="G44" s="40">
        <v>20</v>
      </c>
      <c r="H44" s="41">
        <v>0</v>
      </c>
      <c r="I44" s="41">
        <f>ROUND(G44*H44,P4)</f>
        <v>0</v>
      </c>
      <c r="J44" s="36"/>
      <c r="O44" s="42">
        <f>I44*0.21</f>
        <v>0</v>
      </c>
      <c r="P44">
        <v>3</v>
      </c>
    </row>
    <row r="45" ht="30">
      <c r="A45" s="36" t="s">
        <v>47</v>
      </c>
      <c r="B45" s="43"/>
      <c r="C45" s="44"/>
      <c r="D45" s="44"/>
      <c r="E45" s="38" t="s">
        <v>692</v>
      </c>
      <c r="F45" s="44"/>
      <c r="G45" s="44"/>
      <c r="H45" s="44"/>
      <c r="I45" s="44"/>
      <c r="J45" s="45"/>
    </row>
    <row r="46">
      <c r="A46" s="36" t="s">
        <v>49</v>
      </c>
      <c r="B46" s="43"/>
      <c r="C46" s="44"/>
      <c r="D46" s="44"/>
      <c r="E46" s="46" t="s">
        <v>693</v>
      </c>
      <c r="F46" s="44"/>
      <c r="G46" s="44"/>
      <c r="H46" s="44"/>
      <c r="I46" s="44"/>
      <c r="J46" s="45"/>
    </row>
    <row r="47" ht="120">
      <c r="A47" s="36" t="s">
        <v>51</v>
      </c>
      <c r="B47" s="43"/>
      <c r="C47" s="44"/>
      <c r="D47" s="44"/>
      <c r="E47" s="38" t="s">
        <v>694</v>
      </c>
      <c r="F47" s="44"/>
      <c r="G47" s="44"/>
      <c r="H47" s="44"/>
      <c r="I47" s="44"/>
      <c r="J47" s="45"/>
    </row>
    <row r="48">
      <c r="A48" s="36" t="s">
        <v>42</v>
      </c>
      <c r="B48" s="36">
        <v>10</v>
      </c>
      <c r="C48" s="37" t="s">
        <v>695</v>
      </c>
      <c r="D48" s="36" t="s">
        <v>44</v>
      </c>
      <c r="E48" s="38" t="s">
        <v>696</v>
      </c>
      <c r="F48" s="39" t="s">
        <v>62</v>
      </c>
      <c r="G48" s="40">
        <v>1</v>
      </c>
      <c r="H48" s="41">
        <v>0</v>
      </c>
      <c r="I48" s="41">
        <f>ROUND(G48*H48,P4)</f>
        <v>0</v>
      </c>
      <c r="J48" s="36"/>
      <c r="O48" s="42">
        <f>I48*0.21</f>
        <v>0</v>
      </c>
      <c r="P48">
        <v>3</v>
      </c>
    </row>
    <row r="49">
      <c r="A49" s="36" t="s">
        <v>47</v>
      </c>
      <c r="B49" s="43"/>
      <c r="C49" s="44"/>
      <c r="D49" s="44"/>
      <c r="E49" s="47" t="s">
        <v>44</v>
      </c>
      <c r="F49" s="44"/>
      <c r="G49" s="44"/>
      <c r="H49" s="44"/>
      <c r="I49" s="44"/>
      <c r="J49" s="45"/>
    </row>
    <row r="50">
      <c r="A50" s="36" t="s">
        <v>49</v>
      </c>
      <c r="B50" s="43"/>
      <c r="C50" s="44"/>
      <c r="D50" s="44"/>
      <c r="E50" s="46" t="s">
        <v>689</v>
      </c>
      <c r="F50" s="44"/>
      <c r="G50" s="44"/>
      <c r="H50" s="44"/>
      <c r="I50" s="44"/>
      <c r="J50" s="45"/>
    </row>
    <row r="51">
      <c r="A51" s="36" t="s">
        <v>51</v>
      </c>
      <c r="B51" s="43"/>
      <c r="C51" s="44"/>
      <c r="D51" s="44"/>
      <c r="E51" s="47" t="s">
        <v>44</v>
      </c>
      <c r="F51" s="44"/>
      <c r="G51" s="44"/>
      <c r="H51" s="44"/>
      <c r="I51" s="44"/>
      <c r="J51" s="45"/>
    </row>
    <row r="52">
      <c r="A52" s="36" t="s">
        <v>42</v>
      </c>
      <c r="B52" s="36">
        <v>11</v>
      </c>
      <c r="C52" s="37" t="s">
        <v>697</v>
      </c>
      <c r="D52" s="36" t="s">
        <v>44</v>
      </c>
      <c r="E52" s="38" t="s">
        <v>698</v>
      </c>
      <c r="F52" s="39" t="s">
        <v>221</v>
      </c>
      <c r="G52" s="40">
        <v>10</v>
      </c>
      <c r="H52" s="41">
        <v>0</v>
      </c>
      <c r="I52" s="41">
        <f>ROUND(G52*H52,P4)</f>
        <v>0</v>
      </c>
      <c r="J52" s="36"/>
      <c r="O52" s="42">
        <f>I52*0.21</f>
        <v>0</v>
      </c>
      <c r="P52">
        <v>3</v>
      </c>
    </row>
    <row r="53">
      <c r="A53" s="36" t="s">
        <v>47</v>
      </c>
      <c r="B53" s="43"/>
      <c r="C53" s="44"/>
      <c r="D53" s="44"/>
      <c r="E53" s="47" t="s">
        <v>44</v>
      </c>
      <c r="F53" s="44"/>
      <c r="G53" s="44"/>
      <c r="H53" s="44"/>
      <c r="I53" s="44"/>
      <c r="J53" s="45"/>
    </row>
    <row r="54">
      <c r="A54" s="36" t="s">
        <v>49</v>
      </c>
      <c r="B54" s="43"/>
      <c r="C54" s="44"/>
      <c r="D54" s="44"/>
      <c r="E54" s="46" t="s">
        <v>699</v>
      </c>
      <c r="F54" s="44"/>
      <c r="G54" s="44"/>
      <c r="H54" s="44"/>
      <c r="I54" s="44"/>
      <c r="J54" s="45"/>
    </row>
    <row r="55">
      <c r="A55" s="36" t="s">
        <v>51</v>
      </c>
      <c r="B55" s="43"/>
      <c r="C55" s="44"/>
      <c r="D55" s="44"/>
      <c r="E55" s="47" t="s">
        <v>44</v>
      </c>
      <c r="F55" s="44"/>
      <c r="G55" s="44"/>
      <c r="H55" s="44"/>
      <c r="I55" s="44"/>
      <c r="J55" s="45"/>
    </row>
    <row r="56">
      <c r="A56" s="36" t="s">
        <v>42</v>
      </c>
      <c r="B56" s="36">
        <v>12</v>
      </c>
      <c r="C56" s="37" t="s">
        <v>700</v>
      </c>
      <c r="D56" s="36" t="s">
        <v>44</v>
      </c>
      <c r="E56" s="38" t="s">
        <v>701</v>
      </c>
      <c r="F56" s="39" t="s">
        <v>221</v>
      </c>
      <c r="G56" s="40">
        <v>20</v>
      </c>
      <c r="H56" s="41">
        <v>0</v>
      </c>
      <c r="I56" s="41">
        <f>ROUND(G56*H56,P4)</f>
        <v>0</v>
      </c>
      <c r="J56" s="36"/>
      <c r="O56" s="42">
        <f>I56*0.21</f>
        <v>0</v>
      </c>
      <c r="P56">
        <v>3</v>
      </c>
    </row>
    <row r="57" ht="45">
      <c r="A57" s="36" t="s">
        <v>47</v>
      </c>
      <c r="B57" s="43"/>
      <c r="C57" s="44"/>
      <c r="D57" s="44"/>
      <c r="E57" s="38" t="s">
        <v>702</v>
      </c>
      <c r="F57" s="44"/>
      <c r="G57" s="44"/>
      <c r="H57" s="44"/>
      <c r="I57" s="44"/>
      <c r="J57" s="45"/>
    </row>
    <row r="58">
      <c r="A58" s="36" t="s">
        <v>49</v>
      </c>
      <c r="B58" s="43"/>
      <c r="C58" s="44"/>
      <c r="D58" s="44"/>
      <c r="E58" s="46" t="s">
        <v>703</v>
      </c>
      <c r="F58" s="44"/>
      <c r="G58" s="44"/>
      <c r="H58" s="44"/>
      <c r="I58" s="44"/>
      <c r="J58" s="45"/>
    </row>
    <row r="59">
      <c r="A59" s="36" t="s">
        <v>51</v>
      </c>
      <c r="B59" s="43"/>
      <c r="C59" s="44"/>
      <c r="D59" s="44"/>
      <c r="E59" s="47" t="s">
        <v>44</v>
      </c>
      <c r="F59" s="44"/>
      <c r="G59" s="44"/>
      <c r="H59" s="44"/>
      <c r="I59" s="44"/>
      <c r="J59" s="45"/>
    </row>
    <row r="60">
      <c r="A60" s="30" t="s">
        <v>39</v>
      </c>
      <c r="B60" s="31"/>
      <c r="C60" s="32" t="s">
        <v>553</v>
      </c>
      <c r="D60" s="33"/>
      <c r="E60" s="30" t="s">
        <v>554</v>
      </c>
      <c r="F60" s="33"/>
      <c r="G60" s="33"/>
      <c r="H60" s="33"/>
      <c r="I60" s="34">
        <f>SUMIFS(I61:I64,A61:A64,"P")</f>
        <v>0</v>
      </c>
      <c r="J60" s="35"/>
    </row>
    <row r="61">
      <c r="A61" s="36" t="s">
        <v>42</v>
      </c>
      <c r="B61" s="36">
        <v>13</v>
      </c>
      <c r="C61" s="37" t="s">
        <v>704</v>
      </c>
      <c r="D61" s="36" t="s">
        <v>44</v>
      </c>
      <c r="E61" s="38" t="s">
        <v>705</v>
      </c>
      <c r="F61" s="39" t="s">
        <v>221</v>
      </c>
      <c r="G61" s="40">
        <v>20</v>
      </c>
      <c r="H61" s="41">
        <v>0</v>
      </c>
      <c r="I61" s="41">
        <f>ROUND(G61*H61,P4)</f>
        <v>0</v>
      </c>
      <c r="J61" s="36"/>
      <c r="O61" s="42">
        <f>I61*0.21</f>
        <v>0</v>
      </c>
      <c r="P61">
        <v>3</v>
      </c>
    </row>
    <row r="62">
      <c r="A62" s="36" t="s">
        <v>47</v>
      </c>
      <c r="B62" s="43"/>
      <c r="C62" s="44"/>
      <c r="D62" s="44"/>
      <c r="E62" s="38" t="s">
        <v>706</v>
      </c>
      <c r="F62" s="44"/>
      <c r="G62" s="44"/>
      <c r="H62" s="44"/>
      <c r="I62" s="44"/>
      <c r="J62" s="45"/>
    </row>
    <row r="63">
      <c r="A63" s="36" t="s">
        <v>49</v>
      </c>
      <c r="B63" s="43"/>
      <c r="C63" s="44"/>
      <c r="D63" s="44"/>
      <c r="E63" s="46" t="s">
        <v>693</v>
      </c>
      <c r="F63" s="44"/>
      <c r="G63" s="44"/>
      <c r="H63" s="44"/>
      <c r="I63" s="44"/>
      <c r="J63" s="45"/>
    </row>
    <row r="64" ht="300">
      <c r="A64" s="36" t="s">
        <v>51</v>
      </c>
      <c r="B64" s="43"/>
      <c r="C64" s="44"/>
      <c r="D64" s="44"/>
      <c r="E64" s="38" t="s">
        <v>568</v>
      </c>
      <c r="F64" s="44"/>
      <c r="G64" s="44"/>
      <c r="H64" s="44"/>
      <c r="I64" s="44"/>
      <c r="J64" s="45"/>
    </row>
    <row r="65">
      <c r="A65" s="30" t="s">
        <v>39</v>
      </c>
      <c r="B65" s="31"/>
      <c r="C65" s="32" t="s">
        <v>225</v>
      </c>
      <c r="D65" s="33"/>
      <c r="E65" s="30" t="s">
        <v>226</v>
      </c>
      <c r="F65" s="33"/>
      <c r="G65" s="33"/>
      <c r="H65" s="33"/>
      <c r="I65" s="34">
        <f>SUMIFS(I66:I69,A66:A69,"P")</f>
        <v>0</v>
      </c>
      <c r="J65" s="35"/>
    </row>
    <row r="66">
      <c r="A66" s="36" t="s">
        <v>42</v>
      </c>
      <c r="B66" s="36">
        <v>14</v>
      </c>
      <c r="C66" s="37" t="s">
        <v>707</v>
      </c>
      <c r="D66" s="36" t="s">
        <v>44</v>
      </c>
      <c r="E66" s="38" t="s">
        <v>708</v>
      </c>
      <c r="F66" s="39" t="s">
        <v>62</v>
      </c>
      <c r="G66" s="40">
        <v>1</v>
      </c>
      <c r="H66" s="41">
        <v>0</v>
      </c>
      <c r="I66" s="41">
        <f>ROUND(G66*H66,P4)</f>
        <v>0</v>
      </c>
      <c r="J66" s="36"/>
      <c r="O66" s="42">
        <f>I66*0.21</f>
        <v>0</v>
      </c>
      <c r="P66">
        <v>3</v>
      </c>
    </row>
    <row r="67" ht="60">
      <c r="A67" s="36" t="s">
        <v>47</v>
      </c>
      <c r="B67" s="43"/>
      <c r="C67" s="44"/>
      <c r="D67" s="44"/>
      <c r="E67" s="38" t="s">
        <v>709</v>
      </c>
      <c r="F67" s="44"/>
      <c r="G67" s="44"/>
      <c r="H67" s="44"/>
      <c r="I67" s="44"/>
      <c r="J67" s="45"/>
    </row>
    <row r="68">
      <c r="A68" s="36" t="s">
        <v>49</v>
      </c>
      <c r="B68" s="43"/>
      <c r="C68" s="44"/>
      <c r="D68" s="44"/>
      <c r="E68" s="46" t="s">
        <v>50</v>
      </c>
      <c r="F68" s="44"/>
      <c r="G68" s="44"/>
      <c r="H68" s="44"/>
      <c r="I68" s="44"/>
      <c r="J68" s="45"/>
    </row>
    <row r="69">
      <c r="A69" s="36" t="s">
        <v>51</v>
      </c>
      <c r="B69" s="48"/>
      <c r="C69" s="49"/>
      <c r="D69" s="49"/>
      <c r="E69" s="51" t="s">
        <v>44</v>
      </c>
      <c r="F69" s="49"/>
      <c r="G69" s="49"/>
      <c r="H69" s="49"/>
      <c r="I69" s="49"/>
      <c r="J69" s="50"/>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7.xml><?xml version="1.0" encoding="utf-8"?>
<worksheet xmlns:r="http://schemas.openxmlformats.org/officeDocument/2006/relationships" xmlns="http://schemas.openxmlformats.org/spreadsheetml/2006/main">
  <sheetViews>
    <sheetView showGridLines="0" workbookViewId="0"/>
  </sheetViews>
  <sheetFormatPr defaultRowHeight="15"/>
  <cols>
    <col min="1" max="1" width="9.140625" style="52" hidden="1"/>
    <col min="2" max="2" width="9.710938" style="52" customWidth="1"/>
    <col min="3" max="3" width="97.14063" style="52" customWidth="1"/>
    <col min="4" max="4" width="22.71094" style="52" customWidth="1"/>
    <col min="5" max="16384" width="9.140625" style="52"/>
  </cols>
  <sheetData>
    <row r="1">
      <c r="A1" s="53" t="s">
        <v>0</v>
      </c>
      <c r="B1" s="54"/>
      <c r="C1" s="54" t="s">
        <v>1</v>
      </c>
      <c r="D1" s="54"/>
    </row>
    <row r="2">
      <c r="A2" s="53"/>
      <c r="B2" s="54"/>
      <c r="C2" s="4" t="s">
        <v>710</v>
      </c>
      <c r="D2" s="54"/>
    </row>
    <row r="3">
      <c r="A3" s="54"/>
      <c r="B3" s="54"/>
      <c r="C3" s="54"/>
      <c r="D3" s="54"/>
    </row>
    <row r="4" ht="20.25">
      <c r="A4" s="54"/>
      <c r="B4" s="54"/>
      <c r="C4" s="4" t="s">
        <v>3</v>
      </c>
      <c r="D4" s="54"/>
    </row>
    <row r="5">
      <c r="A5" s="54"/>
      <c r="B5" s="54"/>
      <c r="C5" s="54"/>
      <c r="D5" s="54"/>
    </row>
    <row r="6">
      <c r="B6" s="55" t="s">
        <v>711</v>
      </c>
      <c r="C6" s="55" t="s">
        <v>7</v>
      </c>
      <c r="D6" s="55" t="s">
        <v>712</v>
      </c>
    </row>
    <row r="7" ht="25.51181" customHeight="1">
      <c r="A7" s="52" t="s">
        <v>713</v>
      </c>
      <c r="B7" s="56" t="s">
        <v>15</v>
      </c>
      <c r="C7" s="57" t="s">
        <v>16</v>
      </c>
      <c r="D7" s="58"/>
    </row>
    <row r="8">
      <c r="A8" s="52" t="s">
        <v>714</v>
      </c>
      <c r="B8" s="59" t="s">
        <v>164</v>
      </c>
      <c r="C8" s="60" t="s">
        <v>715</v>
      </c>
      <c r="D8" s="61">
        <v>344.54000000000002</v>
      </c>
    </row>
    <row r="9">
      <c r="A9" s="62" t="s">
        <v>49</v>
      </c>
      <c r="B9" s="63"/>
      <c r="C9" s="64" t="s">
        <v>716</v>
      </c>
      <c r="D9" s="65">
        <v>344.54000000000002</v>
      </c>
    </row>
    <row r="10" ht="25.51181" customHeight="1">
      <c r="A10" s="52" t="s">
        <v>713</v>
      </c>
      <c r="B10" s="56" t="s">
        <v>17</v>
      </c>
      <c r="C10" s="66" t="s">
        <v>18</v>
      </c>
      <c r="D10" s="67"/>
    </row>
    <row r="11">
      <c r="A11" s="52" t="s">
        <v>714</v>
      </c>
      <c r="B11" s="59" t="s">
        <v>300</v>
      </c>
      <c r="C11" s="60" t="s">
        <v>717</v>
      </c>
      <c r="D11" s="61">
        <v>171.77799999999999</v>
      </c>
    </row>
    <row r="12">
      <c r="A12" s="62" t="s">
        <v>49</v>
      </c>
      <c r="B12" s="63"/>
      <c r="C12" s="64" t="s">
        <v>718</v>
      </c>
      <c r="D12" s="65">
        <v>6.0499999999999998</v>
      </c>
    </row>
    <row r="13">
      <c r="A13" s="62" t="s">
        <v>49</v>
      </c>
      <c r="B13" s="63"/>
      <c r="C13" s="64" t="s">
        <v>719</v>
      </c>
      <c r="D13" s="65">
        <v>5.0039999999999996</v>
      </c>
    </row>
    <row r="14">
      <c r="A14" s="62" t="s">
        <v>49</v>
      </c>
      <c r="B14" s="63"/>
      <c r="C14" s="64" t="s">
        <v>720</v>
      </c>
      <c r="D14" s="65">
        <v>3.1539999999999999</v>
      </c>
    </row>
    <row r="15">
      <c r="A15" s="62" t="s">
        <v>49</v>
      </c>
      <c r="B15" s="63"/>
      <c r="C15" s="64" t="s">
        <v>721</v>
      </c>
      <c r="D15" s="65">
        <v>2.8860000000000001</v>
      </c>
    </row>
    <row r="16">
      <c r="A16" s="62" t="s">
        <v>49</v>
      </c>
      <c r="B16" s="63"/>
      <c r="C16" s="64" t="s">
        <v>722</v>
      </c>
      <c r="D16" s="65">
        <v>6.7320000000000002</v>
      </c>
    </row>
    <row r="17">
      <c r="A17" s="62" t="s">
        <v>49</v>
      </c>
      <c r="B17" s="63"/>
      <c r="C17" s="64" t="s">
        <v>723</v>
      </c>
      <c r="D17" s="65">
        <v>8.9700000000000006</v>
      </c>
    </row>
    <row r="18">
      <c r="A18" s="62" t="s">
        <v>49</v>
      </c>
      <c r="B18" s="63"/>
      <c r="C18" s="64" t="s">
        <v>724</v>
      </c>
      <c r="D18" s="65">
        <v>8.4920000000000009</v>
      </c>
    </row>
    <row r="19">
      <c r="A19" s="62" t="s">
        <v>49</v>
      </c>
      <c r="B19" s="63"/>
      <c r="C19" s="64" t="s">
        <v>725</v>
      </c>
      <c r="D19" s="65">
        <v>5.6500000000000004</v>
      </c>
    </row>
    <row r="20">
      <c r="A20" s="62" t="s">
        <v>49</v>
      </c>
      <c r="B20" s="63"/>
      <c r="C20" s="64" t="s">
        <v>726</v>
      </c>
      <c r="D20" s="65">
        <v>69.882000000000005</v>
      </c>
    </row>
    <row r="21">
      <c r="A21" s="62" t="s">
        <v>49</v>
      </c>
      <c r="B21" s="63"/>
      <c r="C21" s="64" t="s">
        <v>727</v>
      </c>
      <c r="D21" s="65">
        <v>6.8239999999999998</v>
      </c>
    </row>
    <row r="22">
      <c r="A22" s="62" t="s">
        <v>49</v>
      </c>
      <c r="B22" s="63"/>
      <c r="C22" s="64" t="s">
        <v>728</v>
      </c>
      <c r="D22" s="65">
        <v>32.613999999999997</v>
      </c>
    </row>
    <row r="23">
      <c r="A23" s="62" t="s">
        <v>49</v>
      </c>
      <c r="B23" s="63"/>
      <c r="C23" s="64" t="s">
        <v>729</v>
      </c>
      <c r="D23" s="65">
        <v>15.52</v>
      </c>
    </row>
    <row r="24">
      <c r="A24" s="62" t="s">
        <v>49</v>
      </c>
      <c r="B24" s="63"/>
      <c r="C24" s="68" t="s">
        <v>730</v>
      </c>
      <c r="D24" s="69">
        <v>171.77799999999999</v>
      </c>
    </row>
    <row r="25">
      <c r="A25" s="52" t="s">
        <v>714</v>
      </c>
      <c r="B25" s="59" t="s">
        <v>342</v>
      </c>
      <c r="C25" s="60" t="s">
        <v>731</v>
      </c>
      <c r="D25" s="61">
        <v>4.5880000000000001</v>
      </c>
    </row>
    <row r="26">
      <c r="A26" s="62" t="s">
        <v>49</v>
      </c>
      <c r="B26" s="63"/>
      <c r="C26" s="64" t="s">
        <v>732</v>
      </c>
      <c r="D26" s="65">
        <v>2.5609999999999999</v>
      </c>
    </row>
    <row r="27">
      <c r="A27" s="62" t="s">
        <v>49</v>
      </c>
      <c r="B27" s="63"/>
      <c r="C27" s="64" t="s">
        <v>733</v>
      </c>
      <c r="D27" s="65">
        <v>1.6080000000000001</v>
      </c>
    </row>
    <row r="28">
      <c r="A28" s="62" t="s">
        <v>49</v>
      </c>
      <c r="B28" s="63"/>
      <c r="C28" s="64" t="s">
        <v>734</v>
      </c>
      <c r="D28" s="65">
        <v>0.41899999999999998</v>
      </c>
    </row>
    <row r="29">
      <c r="A29" s="62" t="s">
        <v>49</v>
      </c>
      <c r="B29" s="70"/>
      <c r="C29" s="71" t="s">
        <v>735</v>
      </c>
      <c r="D29" s="72">
        <v>4.5880000000000001</v>
      </c>
    </row>
  </sheetData>
  <mergeCells count="2">
    <mergeCell ref="C2:C3"/>
    <mergeCell ref="C4:D4"/>
  </mergeCells>
  <hyperlinks>
    <hyperlink ref="B7" location="'SO 201.1'!C4" display="SO 201.1"/>
    <hyperlink ref="B8" location="'SO 201.1'!C56" display="18232"/>
    <hyperlink ref="B10" location="'SO 201.2'!C4" display="SO 201.2"/>
    <hyperlink ref="B11" location="'SO 201.2'!E19" display="12110"/>
    <hyperlink ref="B25" location="'SO 201.2'!E19" display="18222"/>
  </hyperlinks>
  <drawing r:id="rId1"/>
</worksheet>
</file>

<file path=docProps/app.xml><?xml version="1.0" encoding="utf-8"?>
<Properties xmlns="http://schemas.openxmlformats.org/officeDocument/2006/extended-properties"/>
</file>

<file path=docProps/core.xml><?xml version="1.0" encoding="utf-8"?>
<cp:coreProperties xmlns:dc="http://purl.org/dc/elements/1.1/" xmlns:dcterms="http://purl.org/dc/terms/" xmlns:xsi="http://www.w3.org/2001/XMLSchema-instance" xmlns:cp="http://schemas.openxmlformats.org/package/2006/metadata/core-properties">
  <dc:creator>Zuzana Kačírková</dc:creator>
  <cp:lastModifiedBy>Zuzana Kačírková</cp:lastModifiedBy>
  <dcterms:created xsi:type="dcterms:W3CDTF">2025-04-15T12:51:11Z</dcterms:created>
  <dcterms:modified xsi:type="dcterms:W3CDTF">2025-04-15T12:51:12Z</dcterms:modified>
</cp:coreProperties>
</file>